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sussex-my.sharepoint.com/personal/mf383_sussex_ac_uk/Documents/Chan Lab_Maria/Manuscript/Data/"/>
    </mc:Choice>
  </mc:AlternateContent>
  <xr:revisionPtr revIDLastSave="1008" documentId="8_{81EBC322-EBB1-430F-BCE1-1D02FF9E4CA9}" xr6:coauthVersionLast="47" xr6:coauthVersionMax="47" xr10:uidLastSave="{F2A669ED-E283-0541-A1E7-A19CF5BA6B00}"/>
  <bookViews>
    <workbookView xWindow="0" yWindow="760" windowWidth="30240" windowHeight="17360" xr2:uid="{46EFB4D3-FB04-4222-B689-63360CDCA861}"/>
  </bookViews>
  <sheets>
    <sheet name="RPE1v-siSGO1 23-02-2024" sheetId="1" r:id="rId1"/>
    <sheet name="siSGO1 01-03-2024" sheetId="2" r:id="rId2"/>
    <sheet name="siSGO1 23-03-2024" sheetId="3" r:id="rId3"/>
    <sheet name="Summary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4" l="1"/>
  <c r="F13" i="4"/>
  <c r="F12" i="4"/>
  <c r="F11" i="4"/>
  <c r="F4" i="4"/>
  <c r="F5" i="4"/>
  <c r="F6" i="4"/>
  <c r="F3" i="4"/>
  <c r="F68" i="1"/>
  <c r="G68" i="1" s="1"/>
  <c r="G69" i="1"/>
  <c r="G72" i="3"/>
  <c r="M74" i="3"/>
  <c r="N74" i="3" s="1"/>
  <c r="M73" i="3"/>
  <c r="N73" i="3" s="1"/>
  <c r="M71" i="3"/>
  <c r="N71" i="3" s="1"/>
  <c r="F71" i="3"/>
  <c r="G71" i="3" s="1"/>
  <c r="F74" i="3"/>
  <c r="G74" i="3" s="1"/>
  <c r="F73" i="3"/>
  <c r="G73" i="3" s="1"/>
  <c r="M72" i="3"/>
  <c r="N72" i="3" s="1"/>
  <c r="G75" i="3" l="1"/>
  <c r="N75" i="3"/>
  <c r="M75" i="3"/>
  <c r="F75" i="3"/>
  <c r="E14" i="4"/>
  <c r="E13" i="4"/>
  <c r="E12" i="4"/>
  <c r="E11" i="4"/>
  <c r="E6" i="4"/>
  <c r="E4" i="4"/>
  <c r="E5" i="4"/>
  <c r="E3" i="4"/>
  <c r="M74" i="2"/>
  <c r="N74" i="2" s="1"/>
  <c r="M73" i="2"/>
  <c r="N73" i="2" s="1"/>
  <c r="M72" i="2"/>
  <c r="N72" i="2" s="1"/>
  <c r="G72" i="2"/>
  <c r="M71" i="2"/>
  <c r="N71" i="2" s="1"/>
  <c r="F74" i="2"/>
  <c r="G74" i="2" s="1"/>
  <c r="F73" i="2"/>
  <c r="G73" i="2" s="1"/>
  <c r="F71" i="2"/>
  <c r="G71" i="2" s="1"/>
  <c r="M75" i="2" l="1"/>
  <c r="F75" i="2"/>
  <c r="F71" i="1"/>
  <c r="G71" i="1" s="1"/>
  <c r="F70" i="1"/>
  <c r="G70" i="1" s="1"/>
  <c r="G72" i="1" s="1"/>
  <c r="L69" i="1"/>
  <c r="M69" i="1" s="1"/>
  <c r="L71" i="1"/>
  <c r="M71" i="1" s="1"/>
  <c r="L70" i="1"/>
  <c r="M70" i="1" s="1"/>
  <c r="L68" i="1"/>
  <c r="M68" i="1" s="1"/>
  <c r="M72" i="1" s="1"/>
  <c r="L72" i="1" l="1"/>
  <c r="F72" i="1"/>
</calcChain>
</file>

<file path=xl/sharedStrings.xml><?xml version="1.0" encoding="utf-8"?>
<sst xmlns="http://schemas.openxmlformats.org/spreadsheetml/2006/main" count="535" uniqueCount="71">
  <si>
    <t>BI2536</t>
  </si>
  <si>
    <t>+ve</t>
  </si>
  <si>
    <t>-ve</t>
  </si>
  <si>
    <t>1a</t>
  </si>
  <si>
    <t>1b</t>
  </si>
  <si>
    <t>19b</t>
  </si>
  <si>
    <t>sister chromatids separation distance (um)</t>
  </si>
  <si>
    <t>15b</t>
  </si>
  <si>
    <t>4a</t>
  </si>
  <si>
    <t>4b</t>
  </si>
  <si>
    <t>37a</t>
  </si>
  <si>
    <t>37b</t>
  </si>
  <si>
    <t>35a</t>
  </si>
  <si>
    <t>35b</t>
  </si>
  <si>
    <t>32a</t>
  </si>
  <si>
    <t>32b</t>
  </si>
  <si>
    <t>Image no</t>
  </si>
  <si>
    <t>Cell</t>
  </si>
  <si>
    <t>18b</t>
  </si>
  <si>
    <t>18a</t>
  </si>
  <si>
    <t>41a</t>
  </si>
  <si>
    <t>41b</t>
  </si>
  <si>
    <t>Untreated</t>
  </si>
  <si>
    <t>52a</t>
  </si>
  <si>
    <t>52b</t>
  </si>
  <si>
    <t>RPA threads No.</t>
  </si>
  <si>
    <t>RPA threads no.</t>
  </si>
  <si>
    <t>SC separation feature</t>
  </si>
  <si>
    <t>Anaphase-like</t>
  </si>
  <si>
    <t>Disorganised</t>
  </si>
  <si>
    <t>Total</t>
  </si>
  <si>
    <t xml:space="preserve">Partial </t>
  </si>
  <si>
    <t>15a</t>
  </si>
  <si>
    <t>19a</t>
  </si>
  <si>
    <t>Early Anaphase-like</t>
  </si>
  <si>
    <t>Partial</t>
  </si>
  <si>
    <t>partial</t>
  </si>
  <si>
    <t>Early anaphase-like</t>
  </si>
  <si>
    <t>28b</t>
  </si>
  <si>
    <t>28a</t>
  </si>
  <si>
    <t>1c</t>
  </si>
  <si>
    <t>54a</t>
  </si>
  <si>
    <t>54b</t>
  </si>
  <si>
    <t>54c</t>
  </si>
  <si>
    <t>Exp1</t>
  </si>
  <si>
    <t>Exp2</t>
  </si>
  <si>
    <t>Exp3</t>
  </si>
  <si>
    <t>mean</t>
  </si>
  <si>
    <t>SD</t>
  </si>
  <si>
    <t>17b</t>
  </si>
  <si>
    <t>17a</t>
  </si>
  <si>
    <t>26A</t>
  </si>
  <si>
    <t>38a</t>
  </si>
  <si>
    <t>38b</t>
  </si>
  <si>
    <t>42b</t>
  </si>
  <si>
    <t>42a</t>
  </si>
  <si>
    <t>42A</t>
  </si>
  <si>
    <t>46A</t>
  </si>
  <si>
    <t>50A</t>
  </si>
  <si>
    <t>50a</t>
  </si>
  <si>
    <t>55A</t>
  </si>
  <si>
    <t>15A</t>
  </si>
  <si>
    <t>17A</t>
  </si>
  <si>
    <t>34A</t>
  </si>
  <si>
    <t>36a</t>
  </si>
  <si>
    <t>36b</t>
  </si>
  <si>
    <t>44A</t>
  </si>
  <si>
    <t>60a</t>
  </si>
  <si>
    <t>60b</t>
  </si>
  <si>
    <t>61a</t>
  </si>
  <si>
    <t>61b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</si>
</sst>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quotePrefix="1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quotePrefix="1" applyFont="1" applyBorder="1"/>
    <xf numFmtId="9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/>
    </xf>
    <xf numFmtId="9" fontId="0" fillId="0" borderId="2" xfId="0" applyNumberFormat="1" applyBorder="1"/>
    <xf numFmtId="9" fontId="0" fillId="0" borderId="3" xfId="0" applyNumberFormat="1" applyBorder="1"/>
    <xf numFmtId="9" fontId="0" fillId="0" borderId="4" xfId="0" applyNumberFormat="1" applyBorder="1"/>
    <xf numFmtId="9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'RPE1v-siSGO1 23-02-2024'!$F$79</c:f>
              <c:strCache>
                <c:ptCount val="1"/>
                <c:pt idx="0">
                  <c:v>Untreated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'RPE1v-siSGO1 23-02-2024'!$E$80:$E$83</c:f>
              <c:strCache>
                <c:ptCount val="4"/>
                <c:pt idx="0">
                  <c:v>Disorganised</c:v>
                </c:pt>
                <c:pt idx="1">
                  <c:v>Partial</c:v>
                </c:pt>
                <c:pt idx="2">
                  <c:v>Early anaphase-like</c:v>
                </c:pt>
                <c:pt idx="3">
                  <c:v>Anaphase-like</c:v>
                </c:pt>
              </c:strCache>
            </c:strRef>
          </c:cat>
          <c:val>
            <c:numRef>
              <c:f>'RPE1v-siSGO1 23-02-2024'!$F$80:$F$83</c:f>
              <c:numCache>
                <c:formatCode>0%</c:formatCode>
                <c:ptCount val="4"/>
                <c:pt idx="0">
                  <c:v>0.60317460317460314</c:v>
                </c:pt>
                <c:pt idx="1">
                  <c:v>0.20634920634920634</c:v>
                </c:pt>
                <c:pt idx="2">
                  <c:v>6.3492063492063489E-2</c:v>
                </c:pt>
                <c:pt idx="3">
                  <c:v>1.5873015873015872E-2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EF-4654-9402-9DC01A5A5F0C}"/>
            </c:ext>
          </c:extLst>
        </c:ser>
        <c:ser>
          <c:idx val="1"/>
          <c:order val="1"/>
          <c:tx>
            <c:strRef>
              <c:f>'RPE1v-siSGO1 23-02-2024'!$G$79</c:f>
              <c:strCache>
                <c:ptCount val="1"/>
                <c:pt idx="0">
                  <c:v>BI2536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cat>
            <c:strRef>
              <c:f>'RPE1v-siSGO1 23-02-2024'!$E$80:$E$83</c:f>
              <c:strCache>
                <c:ptCount val="4"/>
                <c:pt idx="0">
                  <c:v>Disorganised</c:v>
                </c:pt>
                <c:pt idx="1">
                  <c:v>Partial</c:v>
                </c:pt>
                <c:pt idx="2">
                  <c:v>Early anaphase-like</c:v>
                </c:pt>
                <c:pt idx="3">
                  <c:v>Anaphase-like</c:v>
                </c:pt>
              </c:strCache>
            </c:strRef>
          </c:cat>
          <c:val>
            <c:numRef>
              <c:f>'RPE1v-siSGO1 23-02-2024'!$G$80:$G$83</c:f>
              <c:numCache>
                <c:formatCode>0%</c:formatCode>
                <c:ptCount val="4"/>
                <c:pt idx="0">
                  <c:v>0.31746031746031744</c:v>
                </c:pt>
                <c:pt idx="1">
                  <c:v>0.1111111111111111</c:v>
                </c:pt>
                <c:pt idx="2">
                  <c:v>0.17460317460317459</c:v>
                </c:pt>
                <c:pt idx="3">
                  <c:v>0.3968253968253968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EF-4654-9402-9DC01A5A5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8518304"/>
        <c:axId val="1545732208"/>
      </c:barChart>
      <c:catAx>
        <c:axId val="175851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732208"/>
        <c:crosses val="autoZero"/>
        <c:auto val="1"/>
        <c:lblAlgn val="ctr"/>
        <c:lblOffset val="100"/>
        <c:noMultiLvlLbl val="0"/>
      </c:catAx>
      <c:valAx>
        <c:axId val="154573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Mitotic</a:t>
                </a:r>
                <a:r>
                  <a:rPr lang="en-US" baseline="0"/>
                  <a:t> population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8518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0464155494076757"/>
          <c:y val="0.10732956832514051"/>
          <c:w val="0.34570408271382563"/>
          <c:h val="7.7410431879987085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'siSGO1 01-03-2024'!$F$82</c:f>
              <c:strCache>
                <c:ptCount val="1"/>
                <c:pt idx="0">
                  <c:v>Untreated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'siSGO1 01-03-2024'!$E$83:$E$86</c:f>
              <c:strCache>
                <c:ptCount val="4"/>
                <c:pt idx="0">
                  <c:v>Disorganised</c:v>
                </c:pt>
                <c:pt idx="1">
                  <c:v>Partial</c:v>
                </c:pt>
                <c:pt idx="2">
                  <c:v>Early anaphase-like</c:v>
                </c:pt>
                <c:pt idx="3">
                  <c:v>Anaphase-like</c:v>
                </c:pt>
              </c:strCache>
            </c:strRef>
          </c:cat>
          <c:val>
            <c:numRef>
              <c:f>'siSGO1 01-03-2024'!$F$83:$F$86</c:f>
              <c:numCache>
                <c:formatCode>0%</c:formatCode>
                <c:ptCount val="4"/>
                <c:pt idx="0">
                  <c:v>0.52459016393442626</c:v>
                </c:pt>
                <c:pt idx="1">
                  <c:v>0.27868852459016391</c:v>
                </c:pt>
                <c:pt idx="2">
                  <c:v>0.19672131147540983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CA-4A1D-888C-C41219745CEB}"/>
            </c:ext>
          </c:extLst>
        </c:ser>
        <c:ser>
          <c:idx val="1"/>
          <c:order val="1"/>
          <c:tx>
            <c:strRef>
              <c:f>'siSGO1 01-03-2024'!$G$82</c:f>
              <c:strCache>
                <c:ptCount val="1"/>
                <c:pt idx="0">
                  <c:v>BI2536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cat>
            <c:strRef>
              <c:f>'siSGO1 01-03-2024'!$E$83:$E$86</c:f>
              <c:strCache>
                <c:ptCount val="4"/>
                <c:pt idx="0">
                  <c:v>Disorganised</c:v>
                </c:pt>
                <c:pt idx="1">
                  <c:v>Partial</c:v>
                </c:pt>
                <c:pt idx="2">
                  <c:v>Early anaphase-like</c:v>
                </c:pt>
                <c:pt idx="3">
                  <c:v>Anaphase-like</c:v>
                </c:pt>
              </c:strCache>
            </c:strRef>
          </c:cat>
          <c:val>
            <c:numRef>
              <c:f>'siSGO1 01-03-2024'!$G$83:$G$86</c:f>
              <c:numCache>
                <c:formatCode>0%</c:formatCode>
                <c:ptCount val="4"/>
                <c:pt idx="0">
                  <c:v>0.26984126984126983</c:v>
                </c:pt>
                <c:pt idx="1">
                  <c:v>0.23809523809523808</c:v>
                </c:pt>
                <c:pt idx="2">
                  <c:v>0.23809523809523808</c:v>
                </c:pt>
                <c:pt idx="3">
                  <c:v>0.30158730158730157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CA-4A1D-888C-C41219745C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8518304"/>
        <c:axId val="1545732208"/>
      </c:barChart>
      <c:catAx>
        <c:axId val="175851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732208"/>
        <c:crosses val="autoZero"/>
        <c:auto val="1"/>
        <c:lblAlgn val="ctr"/>
        <c:lblOffset val="100"/>
        <c:noMultiLvlLbl val="0"/>
      </c:catAx>
      <c:valAx>
        <c:axId val="154573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Mitotic</a:t>
                </a:r>
                <a:r>
                  <a:rPr lang="en-US" baseline="0"/>
                  <a:t> population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8518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0464155494076757"/>
          <c:y val="0.10732956832514051"/>
          <c:w val="0.34570408271382563"/>
          <c:h val="7.7410431879987085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'siSGO1 23-03-2024'!$F$82</c:f>
              <c:strCache>
                <c:ptCount val="1"/>
                <c:pt idx="0">
                  <c:v>Untreated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'siSGO1 23-03-2024'!$E$83:$E$86</c:f>
              <c:strCache>
                <c:ptCount val="4"/>
                <c:pt idx="0">
                  <c:v>Disorganised</c:v>
                </c:pt>
                <c:pt idx="1">
                  <c:v>Partial</c:v>
                </c:pt>
                <c:pt idx="2">
                  <c:v>Early anaphase-like</c:v>
                </c:pt>
                <c:pt idx="3">
                  <c:v>Anaphase-like</c:v>
                </c:pt>
              </c:strCache>
            </c:strRef>
          </c:cat>
          <c:val>
            <c:numRef>
              <c:f>'siSGO1 23-03-2024'!$F$83:$F$86</c:f>
              <c:numCache>
                <c:formatCode>0%</c:formatCode>
                <c:ptCount val="4"/>
                <c:pt idx="0">
                  <c:v>0.609375</c:v>
                </c:pt>
                <c:pt idx="1">
                  <c:v>0.328125</c:v>
                </c:pt>
                <c:pt idx="2">
                  <c:v>6.25E-2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9E-485B-A3D5-8EBD7C83019F}"/>
            </c:ext>
          </c:extLst>
        </c:ser>
        <c:ser>
          <c:idx val="1"/>
          <c:order val="1"/>
          <c:tx>
            <c:strRef>
              <c:f>'siSGO1 23-03-2024'!$G$82</c:f>
              <c:strCache>
                <c:ptCount val="1"/>
                <c:pt idx="0">
                  <c:v>BI2536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  <a:ln>
              <a:noFill/>
            </a:ln>
            <a:effectLst/>
          </c:spPr>
          <c:invertIfNegative val="0"/>
          <c:cat>
            <c:strRef>
              <c:f>'siSGO1 23-03-2024'!$E$83:$E$86</c:f>
              <c:strCache>
                <c:ptCount val="4"/>
                <c:pt idx="0">
                  <c:v>Disorganised</c:v>
                </c:pt>
                <c:pt idx="1">
                  <c:v>Partial</c:v>
                </c:pt>
                <c:pt idx="2">
                  <c:v>Early anaphase-like</c:v>
                </c:pt>
                <c:pt idx="3">
                  <c:v>Anaphase-like</c:v>
                </c:pt>
              </c:strCache>
            </c:strRef>
          </c:cat>
          <c:val>
            <c:numRef>
              <c:f>'siSGO1 23-03-2024'!$G$83:$G$86</c:f>
              <c:numCache>
                <c:formatCode>0%</c:formatCode>
                <c:ptCount val="4"/>
                <c:pt idx="0">
                  <c:v>0.45454545454545453</c:v>
                </c:pt>
                <c:pt idx="1">
                  <c:v>0.13636363636363635</c:v>
                </c:pt>
                <c:pt idx="2">
                  <c:v>0.21212121212121213</c:v>
                </c:pt>
                <c:pt idx="3">
                  <c:v>0.19696969696969696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9E-485B-A3D5-8EBD7C830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8518304"/>
        <c:axId val="1545732208"/>
      </c:barChart>
      <c:catAx>
        <c:axId val="175851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732208"/>
        <c:crosses val="autoZero"/>
        <c:auto val="1"/>
        <c:lblAlgn val="ctr"/>
        <c:lblOffset val="100"/>
        <c:noMultiLvlLbl val="0"/>
      </c:catAx>
      <c:valAx>
        <c:axId val="1545732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Mitotic</a:t>
                </a:r>
                <a:r>
                  <a:rPr lang="en-US" baseline="0"/>
                  <a:t> population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8518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0464155494076757"/>
          <c:y val="0.10732956832514051"/>
          <c:w val="0.34570408271382563"/>
          <c:h val="7.7410431879987085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195692563197177"/>
          <c:y val="0.11364034251611622"/>
          <c:w val="0.77501429159284729"/>
          <c:h val="0.684899567769871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Summary!$A$1</c:f>
              <c:strCache>
                <c:ptCount val="1"/>
                <c:pt idx="0">
                  <c:v>Untreated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Summary!$F$3:$F$6</c:f>
                <c:numCache>
                  <c:formatCode>General</c:formatCode>
                  <c:ptCount val="4"/>
                  <c:pt idx="0">
                    <c:v>4.726243652583529E-2</c:v>
                  </c:pt>
                  <c:pt idx="1">
                    <c:v>6.1245797112665215E-2</c:v>
                  </c:pt>
                  <c:pt idx="2">
                    <c:v>7.7207919674041267E-2</c:v>
                  </c:pt>
                  <c:pt idx="3">
                    <c:v>9.1642899871369164E-3</c:v>
                  </c:pt>
                </c:numCache>
              </c:numRef>
            </c:plus>
            <c:minus>
              <c:numRef>
                <c:f>Summary!$F$3:$F$6</c:f>
                <c:numCache>
                  <c:formatCode>General</c:formatCode>
                  <c:ptCount val="4"/>
                  <c:pt idx="0">
                    <c:v>4.726243652583529E-2</c:v>
                  </c:pt>
                  <c:pt idx="1">
                    <c:v>6.1245797112665215E-2</c:v>
                  </c:pt>
                  <c:pt idx="2">
                    <c:v>7.7207919674041267E-2</c:v>
                  </c:pt>
                  <c:pt idx="3">
                    <c:v>9.1642899871369164E-3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Summary!$A$3:$A$6</c:f>
              <c:strCache>
                <c:ptCount val="4"/>
                <c:pt idx="0">
                  <c:v>Disorganised</c:v>
                </c:pt>
                <c:pt idx="1">
                  <c:v>Partial</c:v>
                </c:pt>
                <c:pt idx="2">
                  <c:v>Early anaphase-like</c:v>
                </c:pt>
                <c:pt idx="3">
                  <c:v>Anaphase-like</c:v>
                </c:pt>
              </c:strCache>
            </c:strRef>
          </c:cat>
          <c:val>
            <c:numRef>
              <c:f>Summary!$E$3:$E$6</c:f>
              <c:numCache>
                <c:formatCode>0%</c:formatCode>
                <c:ptCount val="4"/>
                <c:pt idx="0">
                  <c:v>0.5790465890363431</c:v>
                </c:pt>
                <c:pt idx="1">
                  <c:v>0.27105424364645675</c:v>
                </c:pt>
                <c:pt idx="2">
                  <c:v>0.10757112498915777</c:v>
                </c:pt>
                <c:pt idx="3">
                  <c:v>5.2910052910052907E-3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CF-47EB-B61C-39622F9CC812}"/>
            </c:ext>
          </c:extLst>
        </c:ser>
        <c:ser>
          <c:idx val="1"/>
          <c:order val="1"/>
          <c:tx>
            <c:strRef>
              <c:f>Summary!$A$9</c:f>
              <c:strCache>
                <c:ptCount val="1"/>
                <c:pt idx="0">
                  <c:v>BI2536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Summary!$F$11:$F$14</c:f>
                <c:numCache>
                  <c:formatCode>General</c:formatCode>
                  <c:ptCount val="4"/>
                  <c:pt idx="0">
                    <c:v>9.5895380800322699E-2</c:v>
                  </c:pt>
                  <c:pt idx="1">
                    <c:v>6.7221000350123142E-2</c:v>
                  </c:pt>
                  <c:pt idx="2">
                    <c:v>3.1920461804785291E-2</c:v>
                  </c:pt>
                  <c:pt idx="3">
                    <c:v>9.9964525995739517E-2</c:v>
                  </c:pt>
                </c:numCache>
              </c:numRef>
            </c:plus>
            <c:minus>
              <c:numRef>
                <c:f>Summary!$F$11:$F$14</c:f>
                <c:numCache>
                  <c:formatCode>General</c:formatCode>
                  <c:ptCount val="4"/>
                  <c:pt idx="0">
                    <c:v>9.5895380800322699E-2</c:v>
                  </c:pt>
                  <c:pt idx="1">
                    <c:v>6.7221000350123142E-2</c:v>
                  </c:pt>
                  <c:pt idx="2">
                    <c:v>3.1920461804785291E-2</c:v>
                  </c:pt>
                  <c:pt idx="3">
                    <c:v>9.9964525995739517E-2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Summary!$A$3:$A$6</c:f>
              <c:strCache>
                <c:ptCount val="4"/>
                <c:pt idx="0">
                  <c:v>Disorganised</c:v>
                </c:pt>
                <c:pt idx="1">
                  <c:v>Partial</c:v>
                </c:pt>
                <c:pt idx="2">
                  <c:v>Early anaphase-like</c:v>
                </c:pt>
                <c:pt idx="3">
                  <c:v>Anaphase-like</c:v>
                </c:pt>
              </c:strCache>
            </c:strRef>
          </c:cat>
          <c:val>
            <c:numRef>
              <c:f>Summary!$E$11:$E$14</c:f>
              <c:numCache>
                <c:formatCode>0%</c:formatCode>
                <c:ptCount val="4"/>
                <c:pt idx="0">
                  <c:v>0.34728234728234725</c:v>
                </c:pt>
                <c:pt idx="1">
                  <c:v>0.16185666185666184</c:v>
                </c:pt>
                <c:pt idx="2">
                  <c:v>0.20827320827320828</c:v>
                </c:pt>
                <c:pt idx="3">
                  <c:v>0.29846079846079848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CF-47EB-B61C-39622F9CC8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8518304"/>
        <c:axId val="1545732208"/>
      </c:barChart>
      <c:catAx>
        <c:axId val="175851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45732208"/>
        <c:crosses val="autoZero"/>
        <c:auto val="1"/>
        <c:lblAlgn val="ctr"/>
        <c:lblOffset val="100"/>
        <c:noMultiLvlLbl val="0"/>
      </c:catAx>
      <c:valAx>
        <c:axId val="15457322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sys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Mitotic</a:t>
                </a:r>
                <a:r>
                  <a:rPr lang="en-US" baseline="0"/>
                  <a:t> population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8518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84919412664815"/>
          <c:y val="0.136435429132377"/>
          <c:w val="0.19314748923818414"/>
          <c:h val="0.14047360309241927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349704</xdr:colOff>
      <xdr:row>74</xdr:row>
      <xdr:rowOff>152399</xdr:rowOff>
    </xdr:from>
    <xdr:to>
      <xdr:col>10</xdr:col>
      <xdr:colOff>381000</xdr:colOff>
      <xdr:row>89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BF6B6D-3720-4E65-9711-22FC0D8002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81</xdr:row>
      <xdr:rowOff>0</xdr:rowOff>
    </xdr:from>
    <xdr:to>
      <xdr:col>12</xdr:col>
      <xdr:colOff>103414</xdr:colOff>
      <xdr:row>95</xdr:row>
      <xdr:rowOff>36740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7F53E7-63A3-4EB5-9E16-74D9E2873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81</xdr:row>
      <xdr:rowOff>0</xdr:rowOff>
    </xdr:from>
    <xdr:to>
      <xdr:col>12</xdr:col>
      <xdr:colOff>103414</xdr:colOff>
      <xdr:row>95</xdr:row>
      <xdr:rowOff>36740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132190-2D82-4504-9C90-6FF95C6A0F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11</xdr:col>
      <xdr:colOff>619125</xdr:colOff>
      <xdr:row>15</xdr:row>
      <xdr:rowOff>36740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A026B3-705B-4082-B819-FCBA9B3B52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87FCD-B3D8-4371-9443-97784E2E36C1}">
  <dimension ref="A1:M83"/>
  <sheetViews>
    <sheetView tabSelected="1" topLeftCell="A19" zoomScale="90" zoomScaleNormal="90" workbookViewId="0">
      <selection activeCell="E32" sqref="E32"/>
    </sheetView>
  </sheetViews>
  <sheetFormatPr baseColWidth="10" defaultColWidth="8.83203125" defaultRowHeight="15" x14ac:dyDescent="0.2"/>
  <cols>
    <col min="1" max="1" width="11.1640625" customWidth="1"/>
    <col min="2" max="3" width="13.33203125" customWidth="1"/>
    <col min="4" max="4" width="16.6640625" customWidth="1"/>
    <col min="5" max="5" width="17.83203125" customWidth="1"/>
    <col min="6" max="6" width="22.5" bestFit="1" customWidth="1"/>
    <col min="7" max="9" width="15" customWidth="1"/>
    <col min="10" max="10" width="15.33203125" customWidth="1"/>
    <col min="11" max="11" width="19" customWidth="1"/>
    <col min="12" max="12" width="22.5" bestFit="1" customWidth="1"/>
  </cols>
  <sheetData>
    <row r="1" spans="1:12" x14ac:dyDescent="0.2">
      <c r="A1" t="s">
        <v>6</v>
      </c>
    </row>
    <row r="2" spans="1:12" x14ac:dyDescent="0.2">
      <c r="B2" s="1"/>
      <c r="D2" s="1" t="s">
        <v>22</v>
      </c>
      <c r="E2" s="1"/>
      <c r="F2" s="1"/>
      <c r="G2" s="1"/>
      <c r="H2" s="1"/>
      <c r="I2" s="1"/>
      <c r="J2" s="1" t="s">
        <v>0</v>
      </c>
    </row>
    <row r="3" spans="1:12" x14ac:dyDescent="0.2">
      <c r="B3" s="2" t="s">
        <v>17</v>
      </c>
      <c r="C3" s="2" t="s">
        <v>16</v>
      </c>
      <c r="D3" s="6" t="s">
        <v>2</v>
      </c>
      <c r="E3" s="6" t="s">
        <v>25</v>
      </c>
      <c r="F3" s="6" t="s">
        <v>27</v>
      </c>
      <c r="G3" s="3"/>
      <c r="H3" s="3"/>
      <c r="I3" s="2" t="s">
        <v>16</v>
      </c>
      <c r="J3" s="6" t="s">
        <v>1</v>
      </c>
      <c r="K3" s="2" t="s">
        <v>26</v>
      </c>
      <c r="L3" s="6" t="s">
        <v>27</v>
      </c>
    </row>
    <row r="4" spans="1:12" x14ac:dyDescent="0.2">
      <c r="B4" s="8">
        <v>1</v>
      </c>
      <c r="C4" s="8" t="s">
        <v>3</v>
      </c>
      <c r="D4" s="8">
        <v>14</v>
      </c>
      <c r="E4" s="8"/>
      <c r="F4" s="8" t="s">
        <v>29</v>
      </c>
      <c r="G4" s="4"/>
      <c r="H4" s="4"/>
      <c r="I4" s="8">
        <v>1</v>
      </c>
      <c r="J4" s="8">
        <v>16.8</v>
      </c>
      <c r="K4" s="9"/>
      <c r="L4" s="8" t="s">
        <v>29</v>
      </c>
    </row>
    <row r="5" spans="1:12" x14ac:dyDescent="0.2">
      <c r="B5" s="8">
        <v>2</v>
      </c>
      <c r="C5" s="8" t="s">
        <v>4</v>
      </c>
      <c r="D5" s="8">
        <v>15.8</v>
      </c>
      <c r="E5" s="8"/>
      <c r="F5" s="8" t="s">
        <v>29</v>
      </c>
      <c r="G5" s="4"/>
      <c r="H5" s="4"/>
      <c r="I5" s="8">
        <v>2</v>
      </c>
      <c r="J5" s="8">
        <v>17.7</v>
      </c>
      <c r="K5" s="9"/>
      <c r="L5" s="8" t="s">
        <v>28</v>
      </c>
    </row>
    <row r="6" spans="1:12" x14ac:dyDescent="0.2">
      <c r="B6" s="8">
        <v>3</v>
      </c>
      <c r="C6" s="8">
        <v>3</v>
      </c>
      <c r="D6" s="8">
        <v>16.5</v>
      </c>
      <c r="E6" s="8"/>
      <c r="F6" s="8" t="s">
        <v>29</v>
      </c>
      <c r="G6" s="4"/>
      <c r="H6" s="4"/>
      <c r="I6" s="8">
        <v>3</v>
      </c>
      <c r="J6" s="8">
        <v>19.2</v>
      </c>
      <c r="K6" s="9"/>
      <c r="L6" s="8" t="s">
        <v>28</v>
      </c>
    </row>
    <row r="7" spans="1:12" x14ac:dyDescent="0.2">
      <c r="B7" s="8">
        <v>4</v>
      </c>
      <c r="C7" s="8" t="s">
        <v>8</v>
      </c>
      <c r="D7" s="8">
        <v>17.5</v>
      </c>
      <c r="E7" s="8"/>
      <c r="F7" s="8" t="s">
        <v>29</v>
      </c>
      <c r="G7" s="4"/>
      <c r="H7" s="4"/>
      <c r="I7" s="8">
        <v>4</v>
      </c>
      <c r="J7" s="8">
        <v>18</v>
      </c>
      <c r="K7" s="9"/>
      <c r="L7" s="8" t="s">
        <v>29</v>
      </c>
    </row>
    <row r="8" spans="1:12" x14ac:dyDescent="0.2">
      <c r="B8" s="8">
        <v>5</v>
      </c>
      <c r="C8" s="8" t="s">
        <v>9</v>
      </c>
      <c r="D8" s="8">
        <v>12.9</v>
      </c>
      <c r="E8" s="8"/>
      <c r="F8" s="8" t="s">
        <v>29</v>
      </c>
      <c r="G8" s="4"/>
      <c r="H8" s="4"/>
      <c r="I8" s="8">
        <v>5</v>
      </c>
      <c r="J8" s="8">
        <v>19.5</v>
      </c>
      <c r="K8" s="9"/>
      <c r="L8" s="8" t="s">
        <v>28</v>
      </c>
    </row>
    <row r="9" spans="1:12" x14ac:dyDescent="0.2">
      <c r="B9" s="8">
        <v>6</v>
      </c>
      <c r="C9" s="8">
        <v>5</v>
      </c>
      <c r="D9" s="8">
        <v>15.1</v>
      </c>
      <c r="E9" s="8"/>
      <c r="F9" s="8" t="s">
        <v>34</v>
      </c>
      <c r="G9" s="4"/>
      <c r="H9" s="4"/>
      <c r="I9" s="8">
        <v>6</v>
      </c>
      <c r="J9" s="8">
        <v>17.8</v>
      </c>
      <c r="K9" s="9"/>
      <c r="L9" s="8" t="s">
        <v>29</v>
      </c>
    </row>
    <row r="10" spans="1:12" x14ac:dyDescent="0.2">
      <c r="B10" s="8">
        <v>7</v>
      </c>
      <c r="C10" s="8">
        <v>6</v>
      </c>
      <c r="D10" s="8">
        <v>15.6</v>
      </c>
      <c r="E10" s="8"/>
      <c r="F10" s="8" t="s">
        <v>31</v>
      </c>
      <c r="G10" s="4"/>
      <c r="H10" s="4"/>
      <c r="I10" s="8">
        <v>7</v>
      </c>
      <c r="J10" s="8">
        <v>20.6</v>
      </c>
      <c r="K10" s="9"/>
      <c r="L10" s="8" t="s">
        <v>28</v>
      </c>
    </row>
    <row r="11" spans="1:12" x14ac:dyDescent="0.2">
      <c r="B11" s="8">
        <v>8</v>
      </c>
      <c r="C11" s="8">
        <v>7</v>
      </c>
      <c r="D11" s="8">
        <v>14</v>
      </c>
      <c r="E11" s="8"/>
      <c r="F11" s="8" t="s">
        <v>31</v>
      </c>
      <c r="G11" s="4"/>
      <c r="H11" s="4"/>
      <c r="I11" s="8">
        <v>8</v>
      </c>
      <c r="J11" s="8">
        <v>18</v>
      </c>
      <c r="K11" s="9"/>
      <c r="L11" s="8" t="s">
        <v>29</v>
      </c>
    </row>
    <row r="12" spans="1:12" x14ac:dyDescent="0.2">
      <c r="B12" s="8">
        <v>9</v>
      </c>
      <c r="C12" s="8">
        <v>8</v>
      </c>
      <c r="D12" s="8">
        <v>14.5</v>
      </c>
      <c r="E12" s="8"/>
      <c r="F12" s="8" t="s">
        <v>29</v>
      </c>
      <c r="G12" s="4"/>
      <c r="H12" s="4"/>
      <c r="I12" s="8">
        <v>9</v>
      </c>
      <c r="J12" s="8">
        <v>15.1</v>
      </c>
      <c r="K12" s="9"/>
      <c r="L12" s="8" t="s">
        <v>34</v>
      </c>
    </row>
    <row r="13" spans="1:12" x14ac:dyDescent="0.2">
      <c r="B13" s="8">
        <v>10</v>
      </c>
      <c r="C13" s="8">
        <v>9</v>
      </c>
      <c r="D13" s="8">
        <v>15.5</v>
      </c>
      <c r="E13" s="8"/>
      <c r="F13" s="8" t="s">
        <v>34</v>
      </c>
      <c r="G13" s="4"/>
      <c r="H13" s="4"/>
      <c r="I13" s="8">
        <v>10</v>
      </c>
      <c r="J13" s="8">
        <v>22.4</v>
      </c>
      <c r="K13" s="9"/>
      <c r="L13" s="8" t="s">
        <v>28</v>
      </c>
    </row>
    <row r="14" spans="1:12" x14ac:dyDescent="0.2">
      <c r="B14" s="8">
        <v>11</v>
      </c>
      <c r="C14" s="8">
        <v>10</v>
      </c>
      <c r="D14" s="8">
        <v>17.2</v>
      </c>
      <c r="E14" s="8"/>
      <c r="F14" s="8" t="s">
        <v>31</v>
      </c>
      <c r="G14" s="4"/>
      <c r="H14" s="4"/>
      <c r="I14" s="8">
        <v>11</v>
      </c>
      <c r="J14" s="8">
        <v>20</v>
      </c>
      <c r="K14" s="9"/>
      <c r="L14" s="8" t="s">
        <v>28</v>
      </c>
    </row>
    <row r="15" spans="1:12" x14ac:dyDescent="0.2">
      <c r="B15" s="8">
        <v>12</v>
      </c>
      <c r="C15" s="8">
        <v>11</v>
      </c>
      <c r="D15" s="8">
        <v>15.1</v>
      </c>
      <c r="E15" s="8"/>
      <c r="F15" s="8" t="s">
        <v>31</v>
      </c>
      <c r="G15" s="4"/>
      <c r="H15" s="4"/>
      <c r="I15" s="8">
        <v>12</v>
      </c>
      <c r="J15" s="8">
        <v>14.4</v>
      </c>
      <c r="K15" s="9"/>
      <c r="L15" s="8" t="s">
        <v>29</v>
      </c>
    </row>
    <row r="16" spans="1:12" x14ac:dyDescent="0.2">
      <c r="B16" s="8">
        <v>13</v>
      </c>
      <c r="C16" s="8">
        <v>12</v>
      </c>
      <c r="D16" s="8">
        <v>14</v>
      </c>
      <c r="E16" s="8"/>
      <c r="F16" s="8" t="s">
        <v>29</v>
      </c>
      <c r="G16" s="4"/>
      <c r="H16" s="4"/>
      <c r="I16" s="8">
        <v>13</v>
      </c>
      <c r="J16" s="8">
        <v>15.6</v>
      </c>
      <c r="K16" s="9"/>
      <c r="L16" s="8" t="s">
        <v>34</v>
      </c>
    </row>
    <row r="17" spans="2:12" x14ac:dyDescent="0.2">
      <c r="B17" s="8">
        <v>14</v>
      </c>
      <c r="C17" s="8">
        <v>13</v>
      </c>
      <c r="D17" s="8">
        <v>15</v>
      </c>
      <c r="E17" s="8"/>
      <c r="F17" s="8" t="s">
        <v>29</v>
      </c>
      <c r="G17" s="4"/>
      <c r="H17" s="4"/>
      <c r="I17" s="8">
        <v>14</v>
      </c>
      <c r="J17" s="8">
        <v>20.399999999999999</v>
      </c>
      <c r="K17" s="9"/>
      <c r="L17" s="8" t="s">
        <v>28</v>
      </c>
    </row>
    <row r="18" spans="2:12" x14ac:dyDescent="0.2">
      <c r="B18" s="8">
        <v>15</v>
      </c>
      <c r="C18" s="8">
        <v>14</v>
      </c>
      <c r="D18" s="8">
        <v>13.6</v>
      </c>
      <c r="E18" s="8"/>
      <c r="F18" s="8" t="s">
        <v>29</v>
      </c>
      <c r="G18" s="4"/>
      <c r="H18" s="4"/>
      <c r="I18" s="8">
        <v>15</v>
      </c>
      <c r="J18" s="8">
        <v>18.600000000000001</v>
      </c>
      <c r="K18" s="9"/>
      <c r="L18" s="8" t="s">
        <v>36</v>
      </c>
    </row>
    <row r="19" spans="2:12" x14ac:dyDescent="0.2">
      <c r="B19" s="8">
        <v>16</v>
      </c>
      <c r="C19" s="8" t="s">
        <v>32</v>
      </c>
      <c r="D19" s="8">
        <v>16.3</v>
      </c>
      <c r="E19" s="8"/>
      <c r="F19" s="8" t="s">
        <v>29</v>
      </c>
      <c r="G19" s="4"/>
      <c r="H19" s="4"/>
      <c r="I19" s="8">
        <v>16</v>
      </c>
      <c r="J19" s="8">
        <v>18</v>
      </c>
      <c r="K19" s="9"/>
      <c r="L19" s="8" t="s">
        <v>28</v>
      </c>
    </row>
    <row r="20" spans="2:12" x14ac:dyDescent="0.2">
      <c r="B20" s="8">
        <v>17</v>
      </c>
      <c r="C20" s="8" t="s">
        <v>7</v>
      </c>
      <c r="D20" s="8">
        <v>16.5</v>
      </c>
      <c r="E20" s="8"/>
      <c r="F20" s="8" t="s">
        <v>29</v>
      </c>
      <c r="G20" s="4"/>
      <c r="H20" s="4"/>
      <c r="I20" s="8">
        <v>17</v>
      </c>
      <c r="J20" s="8">
        <v>16.8</v>
      </c>
      <c r="K20" s="9"/>
      <c r="L20" s="8" t="s">
        <v>28</v>
      </c>
    </row>
    <row r="21" spans="2:12" x14ac:dyDescent="0.2">
      <c r="B21" s="8">
        <v>18</v>
      </c>
      <c r="C21" s="8">
        <v>16</v>
      </c>
      <c r="D21" s="8">
        <v>15.3</v>
      </c>
      <c r="E21" s="8"/>
      <c r="F21" s="8" t="s">
        <v>29</v>
      </c>
      <c r="G21" s="4"/>
      <c r="H21" s="4"/>
      <c r="I21" s="8" t="s">
        <v>19</v>
      </c>
      <c r="J21" s="8">
        <v>19.8</v>
      </c>
      <c r="K21" s="9"/>
      <c r="L21" s="8" t="s">
        <v>29</v>
      </c>
    </row>
    <row r="22" spans="2:12" x14ac:dyDescent="0.2">
      <c r="B22" s="8">
        <v>19</v>
      </c>
      <c r="C22" s="8">
        <v>17</v>
      </c>
      <c r="D22" s="8">
        <v>12</v>
      </c>
      <c r="E22" s="8"/>
      <c r="F22" s="8" t="s">
        <v>31</v>
      </c>
      <c r="G22" s="4"/>
      <c r="H22" s="4"/>
      <c r="I22" s="8" t="s">
        <v>18</v>
      </c>
      <c r="J22" s="8">
        <v>19</v>
      </c>
      <c r="K22" s="9"/>
      <c r="L22" s="8" t="s">
        <v>29</v>
      </c>
    </row>
    <row r="23" spans="2:12" x14ac:dyDescent="0.2">
      <c r="B23" s="8">
        <v>20</v>
      </c>
      <c r="C23" s="8">
        <v>18</v>
      </c>
      <c r="D23" s="8">
        <v>15.7</v>
      </c>
      <c r="E23" s="8"/>
      <c r="F23" s="8" t="s">
        <v>29</v>
      </c>
      <c r="G23" s="4"/>
      <c r="H23" s="4"/>
      <c r="I23" s="8">
        <v>19</v>
      </c>
      <c r="J23" s="8">
        <v>15.8</v>
      </c>
      <c r="K23" s="9"/>
      <c r="L23" s="8" t="s">
        <v>36</v>
      </c>
    </row>
    <row r="24" spans="2:12" x14ac:dyDescent="0.2">
      <c r="B24" s="8">
        <v>21</v>
      </c>
      <c r="C24" s="8" t="s">
        <v>33</v>
      </c>
      <c r="D24" s="8">
        <v>17.3</v>
      </c>
      <c r="E24" s="8"/>
      <c r="F24" s="8" t="s">
        <v>28</v>
      </c>
      <c r="G24" s="4"/>
      <c r="H24" s="4"/>
      <c r="I24" s="8">
        <v>20</v>
      </c>
      <c r="J24" s="8">
        <v>18.7</v>
      </c>
      <c r="K24" s="9"/>
      <c r="L24" s="8" t="s">
        <v>29</v>
      </c>
    </row>
    <row r="25" spans="2:12" x14ac:dyDescent="0.2">
      <c r="B25" s="8">
        <v>22</v>
      </c>
      <c r="C25" s="8" t="s">
        <v>5</v>
      </c>
      <c r="D25" s="8">
        <v>14.4</v>
      </c>
      <c r="E25" s="8"/>
      <c r="F25" s="8" t="s">
        <v>31</v>
      </c>
      <c r="G25" s="4"/>
      <c r="H25" s="4"/>
      <c r="I25" s="8">
        <v>21</v>
      </c>
      <c r="J25" s="8">
        <v>18.3</v>
      </c>
      <c r="K25" s="9"/>
      <c r="L25" s="8" t="s">
        <v>29</v>
      </c>
    </row>
    <row r="26" spans="2:12" x14ac:dyDescent="0.2">
      <c r="B26" s="8">
        <v>23</v>
      </c>
      <c r="C26" s="8">
        <v>20</v>
      </c>
      <c r="D26" s="8">
        <v>13.4</v>
      </c>
      <c r="E26" s="8"/>
      <c r="F26" s="8" t="s">
        <v>29</v>
      </c>
      <c r="G26" s="4"/>
      <c r="H26" s="4"/>
      <c r="I26" s="8">
        <v>22</v>
      </c>
      <c r="J26" s="8">
        <v>16.100000000000001</v>
      </c>
      <c r="K26" s="9"/>
      <c r="L26" s="8" t="s">
        <v>29</v>
      </c>
    </row>
    <row r="27" spans="2:12" x14ac:dyDescent="0.2">
      <c r="B27" s="8">
        <v>24</v>
      </c>
      <c r="C27" s="8">
        <v>21</v>
      </c>
      <c r="D27" s="8">
        <v>14</v>
      </c>
      <c r="E27" s="8"/>
      <c r="F27" s="8" t="s">
        <v>31</v>
      </c>
      <c r="G27" s="4"/>
      <c r="H27" s="4"/>
      <c r="I27" s="8">
        <v>23</v>
      </c>
      <c r="J27" s="8">
        <v>16.2</v>
      </c>
      <c r="K27" s="9"/>
      <c r="L27" s="8" t="s">
        <v>29</v>
      </c>
    </row>
    <row r="28" spans="2:12" x14ac:dyDescent="0.2">
      <c r="B28" s="8">
        <v>25</v>
      </c>
      <c r="C28" s="8">
        <v>22</v>
      </c>
      <c r="D28" s="8">
        <v>16.2</v>
      </c>
      <c r="E28" s="8"/>
      <c r="F28" s="8" t="s">
        <v>31</v>
      </c>
      <c r="G28" s="4"/>
      <c r="H28" s="4"/>
      <c r="I28" s="8">
        <v>24</v>
      </c>
      <c r="J28" s="8">
        <v>21</v>
      </c>
      <c r="K28" s="9"/>
      <c r="L28" s="8" t="s">
        <v>28</v>
      </c>
    </row>
    <row r="29" spans="2:12" x14ac:dyDescent="0.2">
      <c r="B29" s="8">
        <v>26</v>
      </c>
      <c r="C29" s="8">
        <v>23</v>
      </c>
      <c r="D29" s="8">
        <v>15.3</v>
      </c>
      <c r="E29" s="8"/>
      <c r="F29" s="8" t="s">
        <v>29</v>
      </c>
      <c r="G29" s="4"/>
      <c r="H29" s="4"/>
      <c r="I29" s="8">
        <v>25</v>
      </c>
      <c r="J29" s="8">
        <v>15.2</v>
      </c>
      <c r="K29" s="9"/>
      <c r="L29" s="8" t="s">
        <v>36</v>
      </c>
    </row>
    <row r="30" spans="2:12" x14ac:dyDescent="0.2">
      <c r="B30" s="8">
        <v>27</v>
      </c>
      <c r="C30" s="8">
        <v>24</v>
      </c>
      <c r="D30" s="8">
        <v>14.9</v>
      </c>
      <c r="E30" s="8"/>
      <c r="F30" s="8" t="s">
        <v>29</v>
      </c>
      <c r="G30" s="4"/>
      <c r="H30" s="4"/>
      <c r="I30" s="8">
        <v>26</v>
      </c>
      <c r="J30" s="8">
        <v>17.399999999999999</v>
      </c>
      <c r="K30" s="9"/>
      <c r="L30" s="8" t="s">
        <v>28</v>
      </c>
    </row>
    <row r="31" spans="2:12" x14ac:dyDescent="0.2">
      <c r="B31" s="8">
        <v>28</v>
      </c>
      <c r="C31" s="8">
        <v>25</v>
      </c>
      <c r="D31" s="8">
        <v>15.9</v>
      </c>
      <c r="E31" s="8"/>
      <c r="F31" s="8" t="s">
        <v>29</v>
      </c>
      <c r="G31" s="4"/>
      <c r="H31" s="4"/>
      <c r="I31" s="8">
        <v>27</v>
      </c>
      <c r="J31" s="8">
        <v>17.3</v>
      </c>
      <c r="K31" s="9"/>
      <c r="L31" s="8" t="s">
        <v>28</v>
      </c>
    </row>
    <row r="32" spans="2:12" x14ac:dyDescent="0.2">
      <c r="B32" s="8">
        <v>29</v>
      </c>
      <c r="C32" s="8">
        <v>26</v>
      </c>
      <c r="D32" s="8">
        <v>17</v>
      </c>
      <c r="E32" s="8"/>
      <c r="F32" s="8" t="s">
        <v>29</v>
      </c>
      <c r="G32" s="4"/>
      <c r="H32" s="4"/>
      <c r="I32" s="8">
        <v>28</v>
      </c>
      <c r="J32" s="8">
        <v>17.100000000000001</v>
      </c>
      <c r="K32" s="9"/>
      <c r="L32" s="8" t="s">
        <v>28</v>
      </c>
    </row>
    <row r="33" spans="2:12" x14ac:dyDescent="0.2">
      <c r="B33" s="8">
        <v>30</v>
      </c>
      <c r="C33" s="8">
        <v>27</v>
      </c>
      <c r="D33" s="8">
        <v>13.5</v>
      </c>
      <c r="E33" s="8"/>
      <c r="F33" s="8" t="s">
        <v>29</v>
      </c>
      <c r="G33" s="4"/>
      <c r="H33" s="4"/>
      <c r="I33" s="8">
        <v>30</v>
      </c>
      <c r="J33" s="8">
        <v>14.2</v>
      </c>
      <c r="K33" s="9"/>
      <c r="L33" s="8" t="s">
        <v>34</v>
      </c>
    </row>
    <row r="34" spans="2:12" x14ac:dyDescent="0.2">
      <c r="B34" s="8">
        <v>31</v>
      </c>
      <c r="C34" s="8">
        <v>28</v>
      </c>
      <c r="D34" s="8">
        <v>12.4</v>
      </c>
      <c r="E34" s="8"/>
      <c r="F34" s="8" t="s">
        <v>31</v>
      </c>
      <c r="G34" s="4"/>
      <c r="H34" s="4"/>
      <c r="I34" s="8">
        <v>31</v>
      </c>
      <c r="J34" s="8">
        <v>15.3</v>
      </c>
      <c r="K34" s="9"/>
      <c r="L34" s="8" t="s">
        <v>34</v>
      </c>
    </row>
    <row r="35" spans="2:12" x14ac:dyDescent="0.2">
      <c r="B35" s="8">
        <v>32</v>
      </c>
      <c r="C35" s="8">
        <v>29</v>
      </c>
      <c r="D35" s="8">
        <v>14.6</v>
      </c>
      <c r="E35" s="8"/>
      <c r="F35" s="8" t="s">
        <v>29</v>
      </c>
      <c r="G35" s="4"/>
      <c r="H35" s="4"/>
      <c r="I35" s="8">
        <v>32</v>
      </c>
      <c r="J35" s="8">
        <v>17.899999999999999</v>
      </c>
      <c r="K35" s="9"/>
      <c r="L35" s="8" t="s">
        <v>34</v>
      </c>
    </row>
    <row r="36" spans="2:12" x14ac:dyDescent="0.2">
      <c r="B36" s="8">
        <v>33</v>
      </c>
      <c r="C36" s="18">
        <v>30</v>
      </c>
      <c r="D36" s="8">
        <v>14.7</v>
      </c>
      <c r="E36" s="8"/>
      <c r="F36" s="8" t="s">
        <v>31</v>
      </c>
      <c r="G36" s="4"/>
      <c r="H36" s="4"/>
      <c r="I36" s="8">
        <v>33</v>
      </c>
      <c r="J36" s="8">
        <v>17.8</v>
      </c>
      <c r="K36" s="9"/>
      <c r="L36" s="8" t="s">
        <v>29</v>
      </c>
    </row>
    <row r="37" spans="2:12" x14ac:dyDescent="0.2">
      <c r="B37" s="8">
        <v>34</v>
      </c>
      <c r="C37" s="8">
        <v>31</v>
      </c>
      <c r="D37" s="8">
        <v>17.600000000000001</v>
      </c>
      <c r="E37" s="8"/>
      <c r="F37" s="8" t="s">
        <v>29</v>
      </c>
      <c r="G37" s="4"/>
      <c r="H37" s="4"/>
      <c r="I37" s="8">
        <v>34</v>
      </c>
      <c r="J37" s="8">
        <v>20.9</v>
      </c>
      <c r="K37" s="9"/>
      <c r="L37" s="8" t="s">
        <v>28</v>
      </c>
    </row>
    <row r="38" spans="2:12" x14ac:dyDescent="0.2">
      <c r="B38" s="8">
        <v>35</v>
      </c>
      <c r="C38" s="8" t="s">
        <v>14</v>
      </c>
      <c r="D38" s="8">
        <v>15.5</v>
      </c>
      <c r="E38" s="8"/>
      <c r="F38" s="8" t="s">
        <v>29</v>
      </c>
      <c r="G38" s="4"/>
      <c r="H38" s="4"/>
      <c r="I38" s="8">
        <v>35</v>
      </c>
      <c r="J38" s="8">
        <v>16</v>
      </c>
      <c r="K38" s="9"/>
      <c r="L38" s="8" t="s">
        <v>34</v>
      </c>
    </row>
    <row r="39" spans="2:12" x14ac:dyDescent="0.2">
      <c r="B39" s="8">
        <v>36</v>
      </c>
      <c r="C39" s="8" t="s">
        <v>15</v>
      </c>
      <c r="D39" s="8">
        <v>15.2</v>
      </c>
      <c r="E39" s="8"/>
      <c r="F39" s="8" t="s">
        <v>29</v>
      </c>
      <c r="G39" s="4"/>
      <c r="H39" s="4"/>
      <c r="I39" s="8">
        <v>36</v>
      </c>
      <c r="J39" s="8">
        <v>16</v>
      </c>
      <c r="K39" s="9"/>
      <c r="L39" s="8" t="s">
        <v>29</v>
      </c>
    </row>
    <row r="40" spans="2:12" x14ac:dyDescent="0.2">
      <c r="B40" s="8">
        <v>37</v>
      </c>
      <c r="C40" s="18">
        <v>33</v>
      </c>
      <c r="D40" s="8">
        <v>16.3</v>
      </c>
      <c r="E40" s="8"/>
      <c r="F40" s="8" t="s">
        <v>31</v>
      </c>
      <c r="G40" s="4"/>
      <c r="H40" s="4"/>
      <c r="I40" s="8">
        <v>37</v>
      </c>
      <c r="J40" s="8">
        <v>17.100000000000001</v>
      </c>
      <c r="K40" s="9"/>
      <c r="L40" s="8" t="s">
        <v>34</v>
      </c>
    </row>
    <row r="41" spans="2:12" x14ac:dyDescent="0.2">
      <c r="B41" s="8">
        <v>38</v>
      </c>
      <c r="C41" s="8">
        <v>34</v>
      </c>
      <c r="D41" s="8">
        <v>17.5</v>
      </c>
      <c r="E41" s="8"/>
      <c r="F41" s="8" t="s">
        <v>31</v>
      </c>
      <c r="G41" s="4"/>
      <c r="H41" s="4"/>
      <c r="I41" s="8">
        <v>38</v>
      </c>
      <c r="J41" s="8">
        <v>16.399999999999999</v>
      </c>
      <c r="K41" s="9"/>
      <c r="L41" s="8" t="s">
        <v>29</v>
      </c>
    </row>
    <row r="42" spans="2:12" x14ac:dyDescent="0.2">
      <c r="B42" s="8">
        <v>39</v>
      </c>
      <c r="C42" s="8" t="s">
        <v>12</v>
      </c>
      <c r="D42" s="8">
        <v>16.7</v>
      </c>
      <c r="E42" s="8"/>
      <c r="F42" s="8" t="s">
        <v>29</v>
      </c>
      <c r="G42" s="4"/>
      <c r="H42" s="4"/>
      <c r="I42" s="8">
        <v>39</v>
      </c>
      <c r="J42" s="8">
        <v>17.5</v>
      </c>
      <c r="K42" s="9"/>
      <c r="L42" s="8" t="s">
        <v>28</v>
      </c>
    </row>
    <row r="43" spans="2:12" x14ac:dyDescent="0.2">
      <c r="B43" s="8">
        <v>40</v>
      </c>
      <c r="C43" s="8" t="s">
        <v>13</v>
      </c>
      <c r="D43" s="8">
        <v>15.7</v>
      </c>
      <c r="E43" s="8"/>
      <c r="F43" s="8" t="s">
        <v>29</v>
      </c>
      <c r="G43" s="4"/>
      <c r="H43" s="4"/>
      <c r="I43" s="8">
        <v>40</v>
      </c>
      <c r="J43" s="8">
        <v>19.3</v>
      </c>
      <c r="K43" s="9"/>
      <c r="L43" s="8" t="s">
        <v>36</v>
      </c>
    </row>
    <row r="44" spans="2:12" x14ac:dyDescent="0.2">
      <c r="B44" s="8">
        <v>41</v>
      </c>
      <c r="C44" s="8">
        <v>36</v>
      </c>
      <c r="D44" s="8">
        <v>16</v>
      </c>
      <c r="E44" s="8"/>
      <c r="F44" s="8" t="s">
        <v>34</v>
      </c>
      <c r="G44" s="4"/>
      <c r="H44" s="4"/>
      <c r="I44" s="8" t="s">
        <v>20</v>
      </c>
      <c r="J44" s="8">
        <v>18.100000000000001</v>
      </c>
      <c r="K44" s="9"/>
      <c r="L44" s="8" t="s">
        <v>28</v>
      </c>
    </row>
    <row r="45" spans="2:12" x14ac:dyDescent="0.2">
      <c r="B45" s="8">
        <v>42</v>
      </c>
      <c r="C45" s="8" t="s">
        <v>10</v>
      </c>
      <c r="D45" s="8">
        <v>16.3</v>
      </c>
      <c r="E45" s="8"/>
      <c r="F45" s="8" t="s">
        <v>29</v>
      </c>
      <c r="G45" s="4"/>
      <c r="H45" s="4"/>
      <c r="I45" s="8" t="s">
        <v>21</v>
      </c>
      <c r="J45" s="8">
        <v>17.3</v>
      </c>
      <c r="K45" s="9"/>
      <c r="L45" s="8" t="s">
        <v>28</v>
      </c>
    </row>
    <row r="46" spans="2:12" x14ac:dyDescent="0.2">
      <c r="B46" s="8">
        <v>43</v>
      </c>
      <c r="C46" s="8" t="s">
        <v>11</v>
      </c>
      <c r="D46" s="8">
        <v>17</v>
      </c>
      <c r="E46" s="8"/>
      <c r="F46" s="8" t="s">
        <v>29</v>
      </c>
      <c r="G46" s="4"/>
      <c r="H46" s="4"/>
      <c r="I46" s="8">
        <v>42</v>
      </c>
      <c r="J46" s="8">
        <v>20.5</v>
      </c>
      <c r="K46" s="9"/>
      <c r="L46" s="8" t="s">
        <v>28</v>
      </c>
    </row>
    <row r="47" spans="2:12" x14ac:dyDescent="0.2">
      <c r="B47" s="8">
        <v>44</v>
      </c>
      <c r="C47" s="18">
        <v>38</v>
      </c>
      <c r="D47" s="8">
        <v>18</v>
      </c>
      <c r="E47" s="8"/>
      <c r="F47" s="8" t="s">
        <v>29</v>
      </c>
      <c r="G47" s="4"/>
      <c r="H47" s="4"/>
      <c r="I47" s="8">
        <v>43</v>
      </c>
      <c r="J47" s="8">
        <v>19.5</v>
      </c>
      <c r="K47" s="9"/>
      <c r="L47" s="8" t="s">
        <v>28</v>
      </c>
    </row>
    <row r="48" spans="2:12" x14ac:dyDescent="0.2">
      <c r="B48" s="8">
        <v>45</v>
      </c>
      <c r="C48" s="8">
        <v>39</v>
      </c>
      <c r="D48" s="8">
        <v>15.9</v>
      </c>
      <c r="E48" s="8"/>
      <c r="F48" s="8" t="s">
        <v>29</v>
      </c>
      <c r="G48" s="4"/>
      <c r="H48" s="4"/>
      <c r="I48" s="8">
        <v>44</v>
      </c>
      <c r="J48" s="8">
        <v>18.5</v>
      </c>
      <c r="K48" s="9"/>
      <c r="L48" s="8" t="s">
        <v>36</v>
      </c>
    </row>
    <row r="49" spans="2:12" x14ac:dyDescent="0.2">
      <c r="B49" s="8">
        <v>46</v>
      </c>
      <c r="C49" s="8">
        <v>40</v>
      </c>
      <c r="D49" s="8">
        <v>14.4</v>
      </c>
      <c r="E49" s="8"/>
      <c r="F49" s="8" t="s">
        <v>29</v>
      </c>
      <c r="G49" s="4"/>
      <c r="H49" s="4"/>
      <c r="I49" s="8">
        <v>45</v>
      </c>
      <c r="J49" s="8">
        <v>15</v>
      </c>
      <c r="K49" s="9"/>
      <c r="L49" s="8" t="s">
        <v>36</v>
      </c>
    </row>
    <row r="50" spans="2:12" x14ac:dyDescent="0.2">
      <c r="B50" s="8">
        <v>47</v>
      </c>
      <c r="C50" s="8">
        <v>41</v>
      </c>
      <c r="D50" s="8">
        <v>13.8</v>
      </c>
      <c r="E50" s="8"/>
      <c r="F50" s="8" t="s">
        <v>29</v>
      </c>
      <c r="G50" s="4"/>
      <c r="H50" s="4"/>
      <c r="I50" s="8">
        <v>46</v>
      </c>
      <c r="J50" s="8">
        <v>17.5</v>
      </c>
      <c r="K50" s="9"/>
      <c r="L50" s="8" t="s">
        <v>28</v>
      </c>
    </row>
    <row r="51" spans="2:12" x14ac:dyDescent="0.2">
      <c r="B51" s="8">
        <v>48</v>
      </c>
      <c r="C51" s="8">
        <v>42</v>
      </c>
      <c r="D51" s="8">
        <v>15.9</v>
      </c>
      <c r="E51" s="8"/>
      <c r="F51" s="8" t="s">
        <v>31</v>
      </c>
      <c r="G51" s="4"/>
      <c r="H51" s="4"/>
      <c r="I51" s="8">
        <v>47</v>
      </c>
      <c r="J51" s="8">
        <v>16</v>
      </c>
      <c r="K51" s="9"/>
      <c r="L51" s="8" t="s">
        <v>29</v>
      </c>
    </row>
    <row r="52" spans="2:12" x14ac:dyDescent="0.2">
      <c r="B52" s="8">
        <v>49</v>
      </c>
      <c r="C52" s="8">
        <v>43</v>
      </c>
      <c r="D52" s="8">
        <v>15.8</v>
      </c>
      <c r="E52" s="8"/>
      <c r="F52" s="8" t="s">
        <v>29</v>
      </c>
      <c r="G52" s="4"/>
      <c r="H52" s="4"/>
      <c r="I52" s="8">
        <v>48</v>
      </c>
      <c r="J52" s="8">
        <v>18.399999999999999</v>
      </c>
      <c r="K52" s="9"/>
      <c r="L52" s="8" t="s">
        <v>34</v>
      </c>
    </row>
    <row r="53" spans="2:12" x14ac:dyDescent="0.2">
      <c r="B53" s="8">
        <v>50</v>
      </c>
      <c r="C53" s="8">
        <v>44</v>
      </c>
      <c r="D53" s="8">
        <v>16</v>
      </c>
      <c r="E53" s="8"/>
      <c r="F53" s="8" t="s">
        <v>29</v>
      </c>
      <c r="G53" s="5"/>
      <c r="H53" s="5"/>
      <c r="I53" s="8">
        <v>49</v>
      </c>
      <c r="J53" s="8">
        <v>18.399999999999999</v>
      </c>
      <c r="K53" s="9"/>
      <c r="L53" s="8" t="s">
        <v>34</v>
      </c>
    </row>
    <row r="54" spans="2:12" x14ac:dyDescent="0.2">
      <c r="B54" s="8">
        <v>51</v>
      </c>
      <c r="C54" s="8">
        <v>45</v>
      </c>
      <c r="D54" s="8">
        <v>15.2</v>
      </c>
      <c r="E54" s="8"/>
      <c r="F54" s="8" t="s">
        <v>34</v>
      </c>
      <c r="G54" s="5"/>
      <c r="H54" s="5"/>
      <c r="I54" s="8">
        <v>50</v>
      </c>
      <c r="J54" s="8">
        <v>17.600000000000001</v>
      </c>
      <c r="K54" s="9"/>
      <c r="L54" s="8" t="s">
        <v>34</v>
      </c>
    </row>
    <row r="55" spans="2:12" x14ac:dyDescent="0.2">
      <c r="B55" s="8">
        <v>52</v>
      </c>
      <c r="C55" s="8">
        <v>46</v>
      </c>
      <c r="D55" s="8">
        <v>11.6</v>
      </c>
      <c r="E55" s="8"/>
      <c r="F55" s="8" t="s">
        <v>29</v>
      </c>
      <c r="G55" s="5"/>
      <c r="H55" s="5"/>
      <c r="I55" s="8">
        <v>51</v>
      </c>
      <c r="J55" s="8">
        <v>18.399999999999999</v>
      </c>
      <c r="K55" s="9"/>
      <c r="L55" s="8" t="s">
        <v>35</v>
      </c>
    </row>
    <row r="56" spans="2:12" x14ac:dyDescent="0.2">
      <c r="B56" s="8">
        <v>53</v>
      </c>
      <c r="C56" s="8">
        <v>47</v>
      </c>
      <c r="D56" s="8">
        <v>14.7</v>
      </c>
      <c r="E56" s="8"/>
      <c r="F56" s="8" t="s">
        <v>29</v>
      </c>
      <c r="G56" s="5"/>
      <c r="H56" s="5"/>
      <c r="I56" s="8" t="s">
        <v>23</v>
      </c>
      <c r="J56" s="8">
        <v>15</v>
      </c>
      <c r="K56" s="9"/>
      <c r="L56" s="8" t="s">
        <v>29</v>
      </c>
    </row>
    <row r="57" spans="2:12" x14ac:dyDescent="0.2">
      <c r="B57" s="8">
        <v>54</v>
      </c>
      <c r="C57" s="8">
        <v>48</v>
      </c>
      <c r="D57" s="8">
        <v>18.7</v>
      </c>
      <c r="E57" s="8"/>
      <c r="F57" s="8" t="s">
        <v>29</v>
      </c>
      <c r="G57" s="5"/>
      <c r="H57" s="5"/>
      <c r="I57" s="8" t="s">
        <v>24</v>
      </c>
      <c r="J57" s="8">
        <v>17.8</v>
      </c>
      <c r="K57" s="9"/>
      <c r="L57" s="8" t="s">
        <v>29</v>
      </c>
    </row>
    <row r="58" spans="2:12" x14ac:dyDescent="0.2">
      <c r="B58" s="8">
        <v>55</v>
      </c>
      <c r="C58" s="8">
        <v>49</v>
      </c>
      <c r="D58" s="8">
        <v>19.2</v>
      </c>
      <c r="E58" s="8"/>
      <c r="F58" s="8" t="s">
        <v>29</v>
      </c>
      <c r="G58" s="5"/>
      <c r="H58" s="5"/>
      <c r="I58" s="8">
        <v>53</v>
      </c>
      <c r="J58" s="8">
        <v>15.7</v>
      </c>
      <c r="K58" s="9"/>
      <c r="L58" s="8" t="s">
        <v>28</v>
      </c>
    </row>
    <row r="59" spans="2:12" x14ac:dyDescent="0.2">
      <c r="B59" s="8">
        <v>56</v>
      </c>
      <c r="C59" s="8">
        <v>50</v>
      </c>
      <c r="D59" s="8">
        <v>16.2</v>
      </c>
      <c r="E59" s="8"/>
      <c r="F59" s="8" t="s">
        <v>29</v>
      </c>
      <c r="G59" s="5"/>
      <c r="H59" s="5"/>
      <c r="I59" s="8">
        <v>54</v>
      </c>
      <c r="J59" s="8">
        <v>17.5</v>
      </c>
      <c r="K59" s="9"/>
      <c r="L59" s="8" t="s">
        <v>29</v>
      </c>
    </row>
    <row r="60" spans="2:12" x14ac:dyDescent="0.2">
      <c r="B60" s="8">
        <v>57</v>
      </c>
      <c r="C60" s="5"/>
      <c r="D60" s="5"/>
      <c r="E60" s="5"/>
      <c r="F60" s="5"/>
      <c r="G60" s="5"/>
      <c r="H60" s="5"/>
      <c r="I60" s="8">
        <v>55</v>
      </c>
      <c r="J60" s="8">
        <v>17.3</v>
      </c>
      <c r="K60" s="9"/>
      <c r="L60" s="8" t="s">
        <v>28</v>
      </c>
    </row>
    <row r="61" spans="2:12" x14ac:dyDescent="0.2">
      <c r="B61" s="8">
        <v>58</v>
      </c>
      <c r="C61" s="5"/>
      <c r="D61" s="5"/>
      <c r="E61" s="5"/>
      <c r="F61" s="5"/>
      <c r="G61" s="5"/>
      <c r="H61" s="5"/>
      <c r="I61" s="8">
        <v>56</v>
      </c>
      <c r="J61" s="8">
        <v>21</v>
      </c>
      <c r="K61" s="9"/>
      <c r="L61" s="8" t="s">
        <v>28</v>
      </c>
    </row>
    <row r="62" spans="2:12" x14ac:dyDescent="0.2">
      <c r="B62" s="8">
        <v>59</v>
      </c>
      <c r="C62" s="5"/>
      <c r="D62" s="5"/>
      <c r="E62" s="5"/>
      <c r="F62" s="5"/>
      <c r="G62" s="5"/>
      <c r="H62" s="5"/>
      <c r="I62" s="8">
        <v>57</v>
      </c>
      <c r="J62" s="8">
        <v>17</v>
      </c>
      <c r="K62" s="9"/>
      <c r="L62" s="8" t="s">
        <v>29</v>
      </c>
    </row>
    <row r="63" spans="2:12" x14ac:dyDescent="0.2">
      <c r="B63" s="8">
        <v>60</v>
      </c>
      <c r="C63" s="5"/>
      <c r="D63" s="5"/>
      <c r="E63" s="5"/>
      <c r="F63" s="5"/>
      <c r="G63" s="5"/>
      <c r="H63" s="5"/>
      <c r="I63" s="8">
        <v>58</v>
      </c>
      <c r="J63" s="8">
        <v>19.600000000000001</v>
      </c>
      <c r="K63" s="9"/>
      <c r="L63" s="8" t="s">
        <v>28</v>
      </c>
    </row>
    <row r="64" spans="2:12" x14ac:dyDescent="0.2">
      <c r="B64" s="8">
        <v>61</v>
      </c>
      <c r="C64" s="5"/>
      <c r="D64" s="5"/>
      <c r="E64" s="5"/>
      <c r="F64" s="5"/>
      <c r="G64" s="5"/>
      <c r="H64" s="5"/>
      <c r="I64" s="8">
        <v>59</v>
      </c>
      <c r="J64" s="8">
        <v>19.8</v>
      </c>
      <c r="K64" s="9"/>
      <c r="L64" s="8" t="s">
        <v>29</v>
      </c>
    </row>
    <row r="65" spans="2:13" x14ac:dyDescent="0.2">
      <c r="B65" s="8">
        <v>62</v>
      </c>
      <c r="C65" s="5"/>
      <c r="D65" s="5"/>
      <c r="E65" s="5"/>
      <c r="F65" s="5"/>
      <c r="G65" s="5"/>
      <c r="H65" s="5"/>
      <c r="I65" s="8">
        <v>60</v>
      </c>
      <c r="J65" s="8">
        <v>14.5</v>
      </c>
      <c r="K65" s="9"/>
      <c r="L65" s="8" t="s">
        <v>34</v>
      </c>
    </row>
    <row r="66" spans="2:13" x14ac:dyDescent="0.2">
      <c r="B66" s="8">
        <v>63</v>
      </c>
      <c r="C66" s="5"/>
      <c r="D66" s="5"/>
      <c r="E66" s="5"/>
      <c r="F66" s="5"/>
      <c r="G66" s="5"/>
      <c r="H66" s="5"/>
      <c r="I66" s="8">
        <v>61</v>
      </c>
      <c r="J66" s="8">
        <v>18.5</v>
      </c>
      <c r="K66" s="9"/>
      <c r="L66" s="8" t="s">
        <v>28</v>
      </c>
    </row>
    <row r="68" spans="2:13" x14ac:dyDescent="0.2">
      <c r="E68" s="10" t="s">
        <v>29</v>
      </c>
      <c r="F68">
        <f>COUNTIF(F4:F66, "Disorganised")</f>
        <v>38</v>
      </c>
      <c r="G68" s="7">
        <f>F68/56</f>
        <v>0.6785714285714286</v>
      </c>
      <c r="K68" s="10" t="s">
        <v>29</v>
      </c>
      <c r="L68">
        <f>COUNTIF(L4:L66, "Disorganised")</f>
        <v>20</v>
      </c>
      <c r="M68" s="7">
        <f>L68/63</f>
        <v>0.31746031746031744</v>
      </c>
    </row>
    <row r="69" spans="2:13" x14ac:dyDescent="0.2">
      <c r="E69" s="10" t="s">
        <v>35</v>
      </c>
      <c r="F69">
        <v>13</v>
      </c>
      <c r="G69" s="7">
        <f>F69/56</f>
        <v>0.23214285714285715</v>
      </c>
      <c r="K69" s="10" t="s">
        <v>35</v>
      </c>
      <c r="L69">
        <f>COUNTIF(L4:L66, "Partial")</f>
        <v>7</v>
      </c>
      <c r="M69" s="7">
        <f t="shared" ref="M69:M71" si="0">L69/63</f>
        <v>0.1111111111111111</v>
      </c>
    </row>
    <row r="70" spans="2:13" x14ac:dyDescent="0.2">
      <c r="E70" s="10" t="s">
        <v>37</v>
      </c>
      <c r="F70">
        <f>COUNTIF(F4:F66, "Early anaphase-like")</f>
        <v>4</v>
      </c>
      <c r="G70" s="7">
        <f>F70/56</f>
        <v>7.1428571428571425E-2</v>
      </c>
      <c r="K70" s="10" t="s">
        <v>37</v>
      </c>
      <c r="L70">
        <f>COUNTIF(L4:L66, "Early anaphase-like")</f>
        <v>11</v>
      </c>
      <c r="M70" s="7">
        <f t="shared" si="0"/>
        <v>0.17460317460317459</v>
      </c>
    </row>
    <row r="71" spans="2:13" x14ac:dyDescent="0.2">
      <c r="E71" s="10" t="s">
        <v>28</v>
      </c>
      <c r="F71">
        <f>COUNTIF(F4:F66, "Anaphase-like")</f>
        <v>1</v>
      </c>
      <c r="G71" s="7">
        <f>F71/56</f>
        <v>1.7857142857142856E-2</v>
      </c>
      <c r="K71" s="10" t="s">
        <v>28</v>
      </c>
      <c r="L71">
        <f>COUNTIF(L4:L66, "Anaphase-like")</f>
        <v>25</v>
      </c>
      <c r="M71" s="7">
        <f t="shared" si="0"/>
        <v>0.3968253968253968</v>
      </c>
    </row>
    <row r="72" spans="2:13" x14ac:dyDescent="0.2">
      <c r="E72" s="10" t="s">
        <v>30</v>
      </c>
      <c r="F72">
        <f>SUM(F68:F71)</f>
        <v>56</v>
      </c>
      <c r="G72">
        <f>SUM(G68:G71)</f>
        <v>1</v>
      </c>
      <c r="K72" s="10" t="s">
        <v>30</v>
      </c>
      <c r="L72">
        <f>SUM(L68:L71)</f>
        <v>63</v>
      </c>
      <c r="M72">
        <f>SUM(M68:M71)</f>
        <v>1</v>
      </c>
    </row>
    <row r="79" spans="2:13" x14ac:dyDescent="0.2">
      <c r="F79" t="s">
        <v>22</v>
      </c>
      <c r="G79" t="s">
        <v>0</v>
      </c>
    </row>
    <row r="80" spans="2:13" x14ac:dyDescent="0.2">
      <c r="E80" s="10" t="s">
        <v>29</v>
      </c>
      <c r="F80" s="7">
        <v>0.60317460317460314</v>
      </c>
      <c r="G80" s="7">
        <v>0.31746031746031744</v>
      </c>
    </row>
    <row r="81" spans="5:7" x14ac:dyDescent="0.2">
      <c r="E81" s="10" t="s">
        <v>35</v>
      </c>
      <c r="F81" s="7">
        <v>0.20634920634920634</v>
      </c>
      <c r="G81" s="7">
        <v>0.1111111111111111</v>
      </c>
    </row>
    <row r="82" spans="5:7" x14ac:dyDescent="0.2">
      <c r="E82" s="10" t="s">
        <v>37</v>
      </c>
      <c r="F82" s="7">
        <v>6.3492063492063489E-2</v>
      </c>
      <c r="G82" s="7">
        <v>0.17460317460317459</v>
      </c>
    </row>
    <row r="83" spans="5:7" x14ac:dyDescent="0.2">
      <c r="E83" s="10" t="s">
        <v>28</v>
      </c>
      <c r="F83" s="7">
        <v>1.5873015873015872E-2</v>
      </c>
      <c r="G83" s="7">
        <v>0.3968253968253968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63F1B-19D0-44C6-BE8F-7CD87CA63711}">
  <dimension ref="A1:N86"/>
  <sheetViews>
    <sheetView topLeftCell="A51" zoomScale="80" zoomScaleNormal="80" workbookViewId="0">
      <selection activeCell="G83" sqref="G83:G86"/>
    </sheetView>
  </sheetViews>
  <sheetFormatPr baseColWidth="10" defaultColWidth="8.83203125" defaultRowHeight="15" x14ac:dyDescent="0.2"/>
  <cols>
    <col min="1" max="1" width="8.5" bestFit="1" customWidth="1"/>
    <col min="2" max="2" width="9.5" bestFit="1" customWidth="1"/>
    <col min="3" max="3" width="14.5" bestFit="1" customWidth="1"/>
    <col min="4" max="4" width="19" bestFit="1" customWidth="1"/>
    <col min="5" max="5" width="17.33203125" bestFit="1" customWidth="1"/>
    <col min="6" max="6" width="19" bestFit="1" customWidth="1"/>
    <col min="12" max="12" width="16.6640625" bestFit="1" customWidth="1"/>
    <col min="13" max="13" width="18.83203125" bestFit="1" customWidth="1"/>
  </cols>
  <sheetData>
    <row r="1" spans="1:13" x14ac:dyDescent="0.2">
      <c r="A1" t="s">
        <v>6</v>
      </c>
    </row>
    <row r="2" spans="1:13" x14ac:dyDescent="0.2">
      <c r="B2" s="1"/>
      <c r="D2" s="1" t="s">
        <v>22</v>
      </c>
      <c r="E2" s="1"/>
      <c r="F2" s="1"/>
      <c r="G2" s="1"/>
      <c r="J2" s="1"/>
      <c r="K2" s="1" t="s">
        <v>0</v>
      </c>
    </row>
    <row r="3" spans="1:13" x14ac:dyDescent="0.2">
      <c r="B3" s="2" t="s">
        <v>17</v>
      </c>
      <c r="C3" s="2" t="s">
        <v>16</v>
      </c>
      <c r="D3" s="6" t="s">
        <v>2</v>
      </c>
      <c r="E3" s="6" t="s">
        <v>25</v>
      </c>
      <c r="F3" s="6" t="s">
        <v>27</v>
      </c>
      <c r="G3" s="3"/>
      <c r="J3" s="2" t="s">
        <v>16</v>
      </c>
      <c r="K3" s="6" t="s">
        <v>1</v>
      </c>
      <c r="L3" s="2" t="s">
        <v>26</v>
      </c>
      <c r="M3" s="6" t="s">
        <v>27</v>
      </c>
    </row>
    <row r="4" spans="1:13" x14ac:dyDescent="0.2">
      <c r="B4" s="8">
        <v>1</v>
      </c>
      <c r="C4" s="8">
        <v>1</v>
      </c>
      <c r="D4" s="8"/>
      <c r="E4" s="8"/>
      <c r="F4" s="8" t="s">
        <v>34</v>
      </c>
      <c r="G4" s="4"/>
      <c r="J4" s="8" t="s">
        <v>3</v>
      </c>
      <c r="K4" s="8"/>
      <c r="L4" s="9"/>
      <c r="M4" s="8" t="s">
        <v>34</v>
      </c>
    </row>
    <row r="5" spans="1:13" x14ac:dyDescent="0.2">
      <c r="B5" s="8">
        <v>2</v>
      </c>
      <c r="C5" s="8">
        <v>2</v>
      </c>
      <c r="D5" s="8"/>
      <c r="E5" s="8"/>
      <c r="F5" s="8" t="s">
        <v>31</v>
      </c>
      <c r="G5" s="4"/>
      <c r="J5" s="8" t="s">
        <v>4</v>
      </c>
      <c r="K5" s="8"/>
      <c r="L5" s="9"/>
      <c r="M5" s="8" t="s">
        <v>28</v>
      </c>
    </row>
    <row r="6" spans="1:13" x14ac:dyDescent="0.2">
      <c r="B6" s="8">
        <v>3</v>
      </c>
      <c r="C6" s="8">
        <v>3</v>
      </c>
      <c r="D6" s="8"/>
      <c r="E6" s="8"/>
      <c r="F6" s="8" t="s">
        <v>29</v>
      </c>
      <c r="G6" s="4"/>
      <c r="J6" s="8" t="s">
        <v>40</v>
      </c>
      <c r="K6" s="8"/>
      <c r="L6" s="9"/>
      <c r="M6" s="8" t="s">
        <v>29</v>
      </c>
    </row>
    <row r="7" spans="1:13" x14ac:dyDescent="0.2">
      <c r="B7" s="8">
        <v>4</v>
      </c>
      <c r="C7" s="8">
        <v>4</v>
      </c>
      <c r="D7" s="8"/>
      <c r="E7" s="8"/>
      <c r="F7" s="8" t="s">
        <v>29</v>
      </c>
      <c r="G7" s="4"/>
      <c r="J7" s="8">
        <v>2</v>
      </c>
      <c r="K7" s="8"/>
      <c r="L7" s="9"/>
      <c r="M7" s="8" t="s">
        <v>34</v>
      </c>
    </row>
    <row r="8" spans="1:13" x14ac:dyDescent="0.2">
      <c r="B8" s="8">
        <v>5</v>
      </c>
      <c r="C8" s="8">
        <v>5</v>
      </c>
      <c r="D8" s="8"/>
      <c r="E8" s="8"/>
      <c r="F8" s="8" t="s">
        <v>29</v>
      </c>
      <c r="G8" s="4"/>
      <c r="J8" s="8">
        <v>3</v>
      </c>
      <c r="K8" s="8"/>
      <c r="L8" s="9"/>
      <c r="M8" s="8" t="s">
        <v>35</v>
      </c>
    </row>
    <row r="9" spans="1:13" x14ac:dyDescent="0.2">
      <c r="B9" s="8">
        <v>6</v>
      </c>
      <c r="C9" s="8">
        <v>6</v>
      </c>
      <c r="D9" s="8"/>
      <c r="E9" s="8"/>
      <c r="F9" s="8" t="s">
        <v>29</v>
      </c>
      <c r="G9" s="4"/>
      <c r="J9" s="8">
        <v>4</v>
      </c>
      <c r="K9" s="8"/>
      <c r="L9" s="9"/>
      <c r="M9" s="8" t="s">
        <v>29</v>
      </c>
    </row>
    <row r="10" spans="1:13" x14ac:dyDescent="0.2">
      <c r="B10" s="8">
        <v>7</v>
      </c>
      <c r="C10" s="8">
        <v>7</v>
      </c>
      <c r="D10" s="8"/>
      <c r="E10" s="8"/>
      <c r="F10" s="8" t="s">
        <v>31</v>
      </c>
      <c r="G10" s="4"/>
      <c r="J10" s="8">
        <v>5</v>
      </c>
      <c r="K10" s="8"/>
      <c r="L10" s="9"/>
      <c r="M10" s="8" t="s">
        <v>35</v>
      </c>
    </row>
    <row r="11" spans="1:13" x14ac:dyDescent="0.2">
      <c r="B11" s="8">
        <v>8</v>
      </c>
      <c r="C11" s="8">
        <v>8</v>
      </c>
      <c r="D11" s="8"/>
      <c r="E11" s="8"/>
      <c r="F11" s="8" t="s">
        <v>29</v>
      </c>
      <c r="G11" s="4"/>
      <c r="J11" s="8">
        <v>6</v>
      </c>
      <c r="K11" s="8"/>
      <c r="L11" s="9"/>
      <c r="M11" s="8" t="s">
        <v>28</v>
      </c>
    </row>
    <row r="12" spans="1:13" x14ac:dyDescent="0.2">
      <c r="B12" s="8">
        <v>9</v>
      </c>
      <c r="C12" s="8">
        <v>9</v>
      </c>
      <c r="D12" s="8"/>
      <c r="E12" s="8"/>
      <c r="F12" s="8" t="s">
        <v>31</v>
      </c>
      <c r="G12" s="4"/>
      <c r="J12" s="8">
        <v>7</v>
      </c>
      <c r="K12" s="8"/>
      <c r="L12" s="9"/>
      <c r="M12" s="8" t="s">
        <v>29</v>
      </c>
    </row>
    <row r="13" spans="1:13" x14ac:dyDescent="0.2">
      <c r="B13" s="8">
        <v>10</v>
      </c>
      <c r="C13" s="8">
        <v>10</v>
      </c>
      <c r="D13" s="8"/>
      <c r="E13" s="8"/>
      <c r="F13" s="8" t="s">
        <v>34</v>
      </c>
      <c r="G13" s="4"/>
      <c r="J13" s="8">
        <v>8</v>
      </c>
      <c r="K13" s="8"/>
      <c r="L13" s="9"/>
      <c r="M13" s="8" t="s">
        <v>34</v>
      </c>
    </row>
    <row r="14" spans="1:13" x14ac:dyDescent="0.2">
      <c r="B14" s="8">
        <v>11</v>
      </c>
      <c r="C14" s="8">
        <v>11</v>
      </c>
      <c r="D14" s="8"/>
      <c r="E14" s="8"/>
      <c r="F14" s="8" t="s">
        <v>29</v>
      </c>
      <c r="G14" s="4"/>
      <c r="J14" s="8">
        <v>9</v>
      </c>
      <c r="K14" s="8"/>
      <c r="L14" s="9"/>
      <c r="M14" s="8" t="s">
        <v>28</v>
      </c>
    </row>
    <row r="15" spans="1:13" x14ac:dyDescent="0.2">
      <c r="B15" s="8">
        <v>12</v>
      </c>
      <c r="C15" s="8">
        <v>12</v>
      </c>
      <c r="D15" s="8"/>
      <c r="E15" s="8"/>
      <c r="F15" s="8" t="s">
        <v>31</v>
      </c>
      <c r="G15" s="4"/>
      <c r="J15" s="8">
        <v>10</v>
      </c>
      <c r="K15" s="8"/>
      <c r="L15" s="9"/>
      <c r="M15" s="8" t="s">
        <v>28</v>
      </c>
    </row>
    <row r="16" spans="1:13" x14ac:dyDescent="0.2">
      <c r="B16" s="8">
        <v>13</v>
      </c>
      <c r="C16" s="8">
        <v>13</v>
      </c>
      <c r="D16" s="8"/>
      <c r="E16" s="8"/>
      <c r="F16" s="8" t="s">
        <v>29</v>
      </c>
      <c r="G16" s="4"/>
      <c r="J16" s="8">
        <v>11</v>
      </c>
      <c r="K16" s="8"/>
      <c r="L16" s="9"/>
      <c r="M16" s="8" t="s">
        <v>28</v>
      </c>
    </row>
    <row r="17" spans="2:13" x14ac:dyDescent="0.2">
      <c r="B17" s="8">
        <v>14</v>
      </c>
      <c r="C17" s="8">
        <v>14</v>
      </c>
      <c r="D17" s="8"/>
      <c r="E17" s="8"/>
      <c r="F17" s="8" t="s">
        <v>29</v>
      </c>
      <c r="G17" s="4"/>
      <c r="J17" s="8">
        <v>12</v>
      </c>
      <c r="K17" s="8"/>
      <c r="L17" s="9"/>
      <c r="M17" s="8" t="s">
        <v>35</v>
      </c>
    </row>
    <row r="18" spans="2:13" x14ac:dyDescent="0.2">
      <c r="B18" s="8">
        <v>15</v>
      </c>
      <c r="C18" s="8">
        <v>15</v>
      </c>
      <c r="D18" s="8"/>
      <c r="E18" s="8"/>
      <c r="F18" s="8" t="s">
        <v>29</v>
      </c>
      <c r="G18" s="4"/>
      <c r="J18" s="8">
        <v>13</v>
      </c>
      <c r="K18" s="8"/>
      <c r="L18" s="9"/>
      <c r="M18" s="8" t="s">
        <v>29</v>
      </c>
    </row>
    <row r="19" spans="2:13" x14ac:dyDescent="0.2">
      <c r="B19" s="8">
        <v>16</v>
      </c>
      <c r="C19" s="8">
        <v>16</v>
      </c>
      <c r="D19" s="8"/>
      <c r="E19" s="8"/>
      <c r="F19" s="8" t="s">
        <v>34</v>
      </c>
      <c r="G19" s="4"/>
      <c r="J19" s="8">
        <v>14</v>
      </c>
      <c r="K19" s="8"/>
      <c r="L19" s="9"/>
      <c r="M19" s="8" t="s">
        <v>34</v>
      </c>
    </row>
    <row r="20" spans="2:13" x14ac:dyDescent="0.2">
      <c r="B20" s="8">
        <v>17</v>
      </c>
      <c r="C20" s="8">
        <v>17</v>
      </c>
      <c r="D20" s="8"/>
      <c r="E20" s="8"/>
      <c r="F20" s="8" t="s">
        <v>31</v>
      </c>
      <c r="G20" s="4"/>
      <c r="J20" s="8">
        <v>15</v>
      </c>
      <c r="K20" s="8"/>
      <c r="L20" s="9"/>
      <c r="M20" s="8" t="s">
        <v>28</v>
      </c>
    </row>
    <row r="21" spans="2:13" x14ac:dyDescent="0.2">
      <c r="B21" s="8">
        <v>18</v>
      </c>
      <c r="C21" s="8">
        <v>18</v>
      </c>
      <c r="D21" s="8"/>
      <c r="E21" s="8"/>
      <c r="F21" s="8" t="s">
        <v>31</v>
      </c>
      <c r="G21" s="4"/>
      <c r="J21" s="8">
        <v>16</v>
      </c>
      <c r="K21" s="8"/>
      <c r="L21" s="9"/>
      <c r="M21" s="8" t="s">
        <v>29</v>
      </c>
    </row>
    <row r="22" spans="2:13" x14ac:dyDescent="0.2">
      <c r="B22" s="8">
        <v>19</v>
      </c>
      <c r="C22" s="8">
        <v>19</v>
      </c>
      <c r="D22" s="8"/>
      <c r="E22" s="8"/>
      <c r="F22" s="8" t="s">
        <v>29</v>
      </c>
      <c r="G22" s="4"/>
      <c r="J22" s="8">
        <v>17</v>
      </c>
      <c r="K22" s="8"/>
      <c r="L22" s="9"/>
      <c r="M22" s="8" t="s">
        <v>29</v>
      </c>
    </row>
    <row r="23" spans="2:13" x14ac:dyDescent="0.2">
      <c r="B23" s="8">
        <v>20</v>
      </c>
      <c r="C23" s="8">
        <v>20</v>
      </c>
      <c r="D23" s="8"/>
      <c r="E23" s="8"/>
      <c r="F23" s="8" t="s">
        <v>29</v>
      </c>
      <c r="G23" s="4"/>
      <c r="J23" s="8">
        <v>18</v>
      </c>
      <c r="K23" s="8"/>
      <c r="L23" s="9"/>
      <c r="M23" s="8" t="s">
        <v>34</v>
      </c>
    </row>
    <row r="24" spans="2:13" x14ac:dyDescent="0.2">
      <c r="B24" s="8">
        <v>21</v>
      </c>
      <c r="C24" s="8">
        <v>21</v>
      </c>
      <c r="D24" s="8"/>
      <c r="E24" s="8"/>
      <c r="F24" s="8" t="s">
        <v>29</v>
      </c>
      <c r="G24" s="4"/>
      <c r="J24" s="8">
        <v>19</v>
      </c>
      <c r="K24" s="8"/>
      <c r="L24" s="9"/>
      <c r="M24" s="8" t="s">
        <v>28</v>
      </c>
    </row>
    <row r="25" spans="2:13" x14ac:dyDescent="0.2">
      <c r="B25" s="8">
        <v>22</v>
      </c>
      <c r="C25" s="8">
        <v>22</v>
      </c>
      <c r="D25" s="8"/>
      <c r="E25" s="8"/>
      <c r="F25" s="8" t="s">
        <v>31</v>
      </c>
      <c r="G25" s="4"/>
      <c r="J25" s="8">
        <v>20</v>
      </c>
      <c r="K25" s="8"/>
      <c r="L25" s="9"/>
      <c r="M25" s="8" t="s">
        <v>28</v>
      </c>
    </row>
    <row r="26" spans="2:13" x14ac:dyDescent="0.2">
      <c r="B26" s="8">
        <v>23</v>
      </c>
      <c r="C26" s="8">
        <v>23</v>
      </c>
      <c r="D26" s="8"/>
      <c r="E26" s="8"/>
      <c r="F26" s="8" t="s">
        <v>29</v>
      </c>
      <c r="G26" s="4"/>
      <c r="J26" s="8">
        <v>21</v>
      </c>
      <c r="K26" s="8"/>
      <c r="L26" s="9"/>
      <c r="M26" s="8" t="s">
        <v>35</v>
      </c>
    </row>
    <row r="27" spans="2:13" x14ac:dyDescent="0.2">
      <c r="B27" s="8">
        <v>24</v>
      </c>
      <c r="C27" s="8">
        <v>24</v>
      </c>
      <c r="D27" s="8"/>
      <c r="E27" s="8"/>
      <c r="F27" s="8" t="s">
        <v>31</v>
      </c>
      <c r="G27" s="4"/>
      <c r="J27" s="8">
        <v>22</v>
      </c>
      <c r="K27" s="8"/>
      <c r="L27" s="9"/>
      <c r="M27" s="8" t="s">
        <v>29</v>
      </c>
    </row>
    <row r="28" spans="2:13" x14ac:dyDescent="0.2">
      <c r="B28" s="8">
        <v>25</v>
      </c>
      <c r="C28" s="8">
        <v>25</v>
      </c>
      <c r="D28" s="8"/>
      <c r="E28" s="8"/>
      <c r="F28" s="8" t="s">
        <v>29</v>
      </c>
      <c r="G28" s="4"/>
      <c r="J28" s="8">
        <v>23</v>
      </c>
      <c r="K28" s="8"/>
      <c r="L28" s="9"/>
      <c r="M28" s="8" t="s">
        <v>34</v>
      </c>
    </row>
    <row r="29" spans="2:13" x14ac:dyDescent="0.2">
      <c r="B29" s="8">
        <v>26</v>
      </c>
      <c r="C29" s="8">
        <v>26</v>
      </c>
      <c r="D29" s="8"/>
      <c r="E29" s="8"/>
      <c r="F29" s="8" t="s">
        <v>34</v>
      </c>
      <c r="G29" s="4"/>
      <c r="J29" s="8">
        <v>24</v>
      </c>
      <c r="K29" s="8"/>
      <c r="L29" s="9"/>
      <c r="M29" s="8" t="s">
        <v>28</v>
      </c>
    </row>
    <row r="30" spans="2:13" x14ac:dyDescent="0.2">
      <c r="B30" s="8">
        <v>27</v>
      </c>
      <c r="C30" s="8">
        <v>27</v>
      </c>
      <c r="D30" s="8"/>
      <c r="E30" s="8"/>
      <c r="F30" s="8" t="s">
        <v>34</v>
      </c>
      <c r="G30" s="4"/>
      <c r="J30" s="8">
        <v>25</v>
      </c>
      <c r="K30" s="8"/>
      <c r="L30" s="9"/>
      <c r="M30" s="8" t="s">
        <v>29</v>
      </c>
    </row>
    <row r="31" spans="2:13" x14ac:dyDescent="0.2">
      <c r="B31" s="8">
        <v>28</v>
      </c>
      <c r="C31" s="8" t="s">
        <v>39</v>
      </c>
      <c r="D31" s="8"/>
      <c r="E31" s="8"/>
      <c r="F31" s="8" t="s">
        <v>29</v>
      </c>
      <c r="G31" s="4"/>
      <c r="J31" s="8">
        <v>26</v>
      </c>
      <c r="K31" s="8"/>
      <c r="L31" s="9"/>
      <c r="M31" s="8" t="s">
        <v>35</v>
      </c>
    </row>
    <row r="32" spans="2:13" x14ac:dyDescent="0.2">
      <c r="B32" s="8">
        <v>29</v>
      </c>
      <c r="C32" s="8" t="s">
        <v>38</v>
      </c>
      <c r="D32" s="8"/>
      <c r="E32" s="8"/>
      <c r="F32" s="8" t="s">
        <v>29</v>
      </c>
      <c r="G32" s="4"/>
      <c r="J32" s="8">
        <v>27</v>
      </c>
      <c r="K32" s="8"/>
      <c r="L32" s="9"/>
      <c r="M32" s="8" t="s">
        <v>34</v>
      </c>
    </row>
    <row r="33" spans="2:13" x14ac:dyDescent="0.2">
      <c r="B33" s="8">
        <v>30</v>
      </c>
      <c r="C33" s="8">
        <v>29</v>
      </c>
      <c r="D33" s="8"/>
      <c r="E33" s="8"/>
      <c r="F33" s="8" t="s">
        <v>31</v>
      </c>
      <c r="G33" s="4"/>
      <c r="J33" s="8" t="s">
        <v>39</v>
      </c>
      <c r="K33" s="8"/>
      <c r="L33" s="9"/>
      <c r="M33" s="8" t="s">
        <v>35</v>
      </c>
    </row>
    <row r="34" spans="2:13" x14ac:dyDescent="0.2">
      <c r="B34" s="8">
        <v>31</v>
      </c>
      <c r="C34" s="8">
        <v>30</v>
      </c>
      <c r="D34" s="8"/>
      <c r="E34" s="8"/>
      <c r="F34" s="8" t="s">
        <v>34</v>
      </c>
      <c r="G34" s="4"/>
      <c r="J34" s="8" t="s">
        <v>38</v>
      </c>
      <c r="K34" s="8"/>
      <c r="L34" s="9"/>
      <c r="M34" s="8" t="s">
        <v>28</v>
      </c>
    </row>
    <row r="35" spans="2:13" x14ac:dyDescent="0.2">
      <c r="B35" s="8">
        <v>32</v>
      </c>
      <c r="C35" s="8">
        <v>31</v>
      </c>
      <c r="D35" s="8"/>
      <c r="E35" s="8"/>
      <c r="F35" s="8" t="s">
        <v>29</v>
      </c>
      <c r="G35" s="4"/>
      <c r="J35" s="8">
        <v>29</v>
      </c>
      <c r="K35" s="8"/>
      <c r="L35" s="9"/>
      <c r="M35" s="8" t="s">
        <v>29</v>
      </c>
    </row>
    <row r="36" spans="2:13" x14ac:dyDescent="0.2">
      <c r="B36" s="8">
        <v>33</v>
      </c>
      <c r="C36" s="8">
        <v>32</v>
      </c>
      <c r="D36" s="8"/>
      <c r="E36" s="8"/>
      <c r="F36" s="8" t="s">
        <v>29</v>
      </c>
      <c r="G36" s="4"/>
      <c r="J36" s="8">
        <v>30</v>
      </c>
      <c r="K36" s="8"/>
      <c r="L36" s="9"/>
      <c r="M36" s="8" t="s">
        <v>28</v>
      </c>
    </row>
    <row r="37" spans="2:13" x14ac:dyDescent="0.2">
      <c r="B37" s="8">
        <v>34</v>
      </c>
      <c r="C37" s="8">
        <v>33</v>
      </c>
      <c r="D37" s="8"/>
      <c r="E37" s="8"/>
      <c r="F37" s="8" t="s">
        <v>29</v>
      </c>
      <c r="G37" s="4"/>
      <c r="J37" s="8">
        <v>31</v>
      </c>
      <c r="K37" s="8"/>
      <c r="L37" s="9"/>
      <c r="M37" s="8" t="s">
        <v>28</v>
      </c>
    </row>
    <row r="38" spans="2:13" x14ac:dyDescent="0.2">
      <c r="B38" s="8">
        <v>35</v>
      </c>
      <c r="C38" s="8">
        <v>34</v>
      </c>
      <c r="D38" s="8"/>
      <c r="E38" s="8"/>
      <c r="F38" s="8" t="s">
        <v>29</v>
      </c>
      <c r="G38" s="4"/>
      <c r="J38" s="8">
        <v>32</v>
      </c>
      <c r="K38" s="8"/>
      <c r="L38" s="9"/>
      <c r="M38" s="8" t="s">
        <v>35</v>
      </c>
    </row>
    <row r="39" spans="2:13" x14ac:dyDescent="0.2">
      <c r="B39" s="8">
        <v>36</v>
      </c>
      <c r="C39" s="8">
        <v>35</v>
      </c>
      <c r="D39" s="8"/>
      <c r="E39" s="8"/>
      <c r="F39" s="8" t="s">
        <v>29</v>
      </c>
      <c r="G39" s="4"/>
      <c r="J39" s="8">
        <v>33</v>
      </c>
      <c r="K39" s="8"/>
      <c r="L39" s="9"/>
      <c r="M39" s="8" t="s">
        <v>35</v>
      </c>
    </row>
    <row r="40" spans="2:13" x14ac:dyDescent="0.2">
      <c r="B40" s="8">
        <v>37</v>
      </c>
      <c r="C40" s="8">
        <v>36</v>
      </c>
      <c r="D40" s="8"/>
      <c r="E40" s="8"/>
      <c r="F40" s="8" t="s">
        <v>31</v>
      </c>
      <c r="G40" s="4"/>
      <c r="J40" s="8">
        <v>34</v>
      </c>
      <c r="K40" s="8"/>
      <c r="L40" s="9"/>
      <c r="M40" s="8" t="s">
        <v>29</v>
      </c>
    </row>
    <row r="41" spans="2:13" x14ac:dyDescent="0.2">
      <c r="B41" s="8">
        <v>38</v>
      </c>
      <c r="C41" s="8">
        <v>37</v>
      </c>
      <c r="D41" s="8"/>
      <c r="E41" s="8"/>
      <c r="F41" s="8" t="s">
        <v>29</v>
      </c>
      <c r="G41" s="4"/>
      <c r="J41" s="8">
        <v>35</v>
      </c>
      <c r="K41" s="8"/>
      <c r="L41" s="9"/>
      <c r="M41" s="8" t="s">
        <v>34</v>
      </c>
    </row>
    <row r="42" spans="2:13" x14ac:dyDescent="0.2">
      <c r="B42" s="8">
        <v>39</v>
      </c>
      <c r="C42" s="8">
        <v>38</v>
      </c>
      <c r="D42" s="8"/>
      <c r="E42" s="8"/>
      <c r="F42" s="8" t="s">
        <v>34</v>
      </c>
      <c r="G42" s="4"/>
      <c r="J42" s="8">
        <v>36</v>
      </c>
      <c r="K42" s="8"/>
      <c r="L42" s="9"/>
      <c r="M42" s="8" t="s">
        <v>35</v>
      </c>
    </row>
    <row r="43" spans="2:13" x14ac:dyDescent="0.2">
      <c r="B43" s="8">
        <v>40</v>
      </c>
      <c r="C43" s="8">
        <v>39</v>
      </c>
      <c r="D43" s="8"/>
      <c r="E43" s="8"/>
      <c r="F43" s="8" t="s">
        <v>31</v>
      </c>
      <c r="G43" s="4"/>
      <c r="J43" s="8">
        <v>37</v>
      </c>
      <c r="K43" s="8"/>
      <c r="L43" s="9"/>
      <c r="M43" s="8" t="s">
        <v>29</v>
      </c>
    </row>
    <row r="44" spans="2:13" x14ac:dyDescent="0.2">
      <c r="B44" s="8">
        <v>41</v>
      </c>
      <c r="C44" s="8">
        <v>40</v>
      </c>
      <c r="D44" s="8"/>
      <c r="E44" s="8"/>
      <c r="F44" s="8" t="s">
        <v>34</v>
      </c>
      <c r="G44" s="4"/>
      <c r="J44" s="8">
        <v>38</v>
      </c>
      <c r="K44" s="8"/>
      <c r="L44" s="9"/>
      <c r="M44" s="8" t="s">
        <v>28</v>
      </c>
    </row>
    <row r="45" spans="2:13" x14ac:dyDescent="0.2">
      <c r="B45" s="8">
        <v>42</v>
      </c>
      <c r="C45" s="8">
        <v>41</v>
      </c>
      <c r="D45" s="8"/>
      <c r="E45" s="8"/>
      <c r="F45" s="8" t="s">
        <v>31</v>
      </c>
      <c r="G45" s="4"/>
      <c r="J45" s="8">
        <v>39</v>
      </c>
      <c r="K45" s="8"/>
      <c r="L45" s="9"/>
      <c r="M45" s="8" t="s">
        <v>28</v>
      </c>
    </row>
    <row r="46" spans="2:13" x14ac:dyDescent="0.2">
      <c r="B46" s="8">
        <v>43</v>
      </c>
      <c r="C46" s="8">
        <v>42</v>
      </c>
      <c r="D46" s="8"/>
      <c r="E46" s="8"/>
      <c r="F46" s="8" t="s">
        <v>29</v>
      </c>
      <c r="G46" s="4"/>
      <c r="J46" s="8">
        <v>40</v>
      </c>
      <c r="K46" s="8"/>
      <c r="L46" s="9"/>
      <c r="M46" s="8" t="s">
        <v>34</v>
      </c>
    </row>
    <row r="47" spans="2:13" x14ac:dyDescent="0.2">
      <c r="B47" s="8">
        <v>44</v>
      </c>
      <c r="C47" s="8">
        <v>43</v>
      </c>
      <c r="D47" s="8"/>
      <c r="E47" s="8"/>
      <c r="F47" s="8" t="s">
        <v>34</v>
      </c>
      <c r="G47" s="4"/>
      <c r="J47" s="8">
        <v>41</v>
      </c>
      <c r="K47" s="8"/>
      <c r="L47" s="9"/>
      <c r="M47" s="8" t="s">
        <v>29</v>
      </c>
    </row>
    <row r="48" spans="2:13" x14ac:dyDescent="0.2">
      <c r="B48" s="8">
        <v>45</v>
      </c>
      <c r="C48" s="8">
        <v>44</v>
      </c>
      <c r="D48" s="8"/>
      <c r="E48" s="8"/>
      <c r="F48" s="8" t="s">
        <v>29</v>
      </c>
      <c r="G48" s="4"/>
      <c r="J48" s="8">
        <v>42</v>
      </c>
      <c r="K48" s="8"/>
      <c r="L48" s="9"/>
      <c r="M48" s="8" t="s">
        <v>29</v>
      </c>
    </row>
    <row r="49" spans="2:13" x14ac:dyDescent="0.2">
      <c r="B49" s="8">
        <v>46</v>
      </c>
      <c r="C49" s="8">
        <v>45</v>
      </c>
      <c r="D49" s="8"/>
      <c r="E49" s="8"/>
      <c r="F49" s="8" t="s">
        <v>31</v>
      </c>
      <c r="G49" s="4"/>
      <c r="J49" s="8">
        <v>43</v>
      </c>
      <c r="K49" s="8"/>
      <c r="L49" s="9"/>
      <c r="M49" s="8" t="s">
        <v>28</v>
      </c>
    </row>
    <row r="50" spans="2:13" x14ac:dyDescent="0.2">
      <c r="B50" s="8">
        <v>47</v>
      </c>
      <c r="C50" s="8">
        <v>46</v>
      </c>
      <c r="D50" s="8"/>
      <c r="E50" s="8"/>
      <c r="F50" s="8" t="s">
        <v>31</v>
      </c>
      <c r="G50" s="4"/>
      <c r="J50" s="8">
        <v>44</v>
      </c>
      <c r="K50" s="8"/>
      <c r="L50" s="9"/>
      <c r="M50" s="8" t="s">
        <v>34</v>
      </c>
    </row>
    <row r="51" spans="2:13" x14ac:dyDescent="0.2">
      <c r="B51" s="8">
        <v>48</v>
      </c>
      <c r="C51" s="8">
        <v>47</v>
      </c>
      <c r="D51" s="8"/>
      <c r="E51" s="8"/>
      <c r="F51" s="8" t="s">
        <v>29</v>
      </c>
      <c r="G51" s="4"/>
      <c r="J51" s="8">
        <v>45</v>
      </c>
      <c r="K51" s="8"/>
      <c r="L51" s="9"/>
      <c r="M51" s="8" t="s">
        <v>35</v>
      </c>
    </row>
    <row r="52" spans="2:13" x14ac:dyDescent="0.2">
      <c r="B52" s="8">
        <v>49</v>
      </c>
      <c r="C52" s="8">
        <v>48</v>
      </c>
      <c r="D52" s="8"/>
      <c r="E52" s="8"/>
      <c r="F52" s="8" t="s">
        <v>31</v>
      </c>
      <c r="G52" s="4"/>
      <c r="J52" s="8">
        <v>46</v>
      </c>
      <c r="K52" s="8"/>
      <c r="L52" s="9"/>
      <c r="M52" s="8" t="s">
        <v>35</v>
      </c>
    </row>
    <row r="53" spans="2:13" x14ac:dyDescent="0.2">
      <c r="B53" s="8">
        <v>50</v>
      </c>
      <c r="C53" s="8">
        <v>49</v>
      </c>
      <c r="D53" s="8"/>
      <c r="E53" s="8"/>
      <c r="F53" s="8" t="s">
        <v>29</v>
      </c>
      <c r="G53" s="5"/>
      <c r="J53" s="8">
        <v>48</v>
      </c>
      <c r="K53" s="8"/>
      <c r="L53" s="9"/>
      <c r="M53" s="8" t="s">
        <v>35</v>
      </c>
    </row>
    <row r="54" spans="2:13" x14ac:dyDescent="0.2">
      <c r="B54" s="8">
        <v>51</v>
      </c>
      <c r="C54" s="8">
        <v>50</v>
      </c>
      <c r="D54" s="8"/>
      <c r="E54" s="8"/>
      <c r="F54" s="8" t="s">
        <v>34</v>
      </c>
      <c r="G54" s="5"/>
      <c r="J54" s="8">
        <v>49</v>
      </c>
      <c r="K54" s="8"/>
      <c r="L54" s="9"/>
      <c r="M54" s="8" t="s">
        <v>34</v>
      </c>
    </row>
    <row r="55" spans="2:13" x14ac:dyDescent="0.2">
      <c r="B55" s="8">
        <v>52</v>
      </c>
      <c r="C55" s="8">
        <v>51</v>
      </c>
      <c r="D55" s="8"/>
      <c r="E55" s="8"/>
      <c r="F55" s="8" t="s">
        <v>29</v>
      </c>
      <c r="G55" s="5"/>
      <c r="J55" s="8">
        <v>50</v>
      </c>
      <c r="K55" s="8"/>
      <c r="L55" s="9"/>
      <c r="M55" s="8" t="s">
        <v>34</v>
      </c>
    </row>
    <row r="56" spans="2:13" x14ac:dyDescent="0.2">
      <c r="B56" s="8">
        <v>53</v>
      </c>
      <c r="C56" s="8">
        <v>52</v>
      </c>
      <c r="D56" s="8"/>
      <c r="E56" s="8"/>
      <c r="F56" s="8" t="s">
        <v>29</v>
      </c>
      <c r="G56" s="5"/>
      <c r="J56" s="8">
        <v>51</v>
      </c>
      <c r="K56" s="8"/>
      <c r="L56" s="9"/>
      <c r="M56" s="8" t="s">
        <v>35</v>
      </c>
    </row>
    <row r="57" spans="2:13" x14ac:dyDescent="0.2">
      <c r="B57" s="8">
        <v>54</v>
      </c>
      <c r="C57" s="8">
        <v>53</v>
      </c>
      <c r="D57" s="8"/>
      <c r="E57" s="8"/>
      <c r="F57" s="8" t="s">
        <v>29</v>
      </c>
      <c r="G57" s="5"/>
      <c r="J57" s="8">
        <v>52</v>
      </c>
      <c r="K57" s="8"/>
      <c r="L57" s="9"/>
      <c r="M57" s="8" t="s">
        <v>28</v>
      </c>
    </row>
    <row r="58" spans="2:13" x14ac:dyDescent="0.2">
      <c r="B58" s="8">
        <v>55</v>
      </c>
      <c r="C58" s="8">
        <v>54</v>
      </c>
      <c r="D58" s="8"/>
      <c r="E58" s="8"/>
      <c r="F58" s="8" t="s">
        <v>29</v>
      </c>
      <c r="G58" s="5"/>
      <c r="J58" s="8">
        <v>53</v>
      </c>
      <c r="K58" s="8"/>
      <c r="L58" s="9"/>
      <c r="M58" s="8" t="s">
        <v>28</v>
      </c>
    </row>
    <row r="59" spans="2:13" x14ac:dyDescent="0.2">
      <c r="B59" s="8">
        <v>56</v>
      </c>
      <c r="C59" s="8">
        <v>55</v>
      </c>
      <c r="D59" s="8"/>
      <c r="E59" s="8"/>
      <c r="F59" s="8" t="s">
        <v>29</v>
      </c>
      <c r="G59" s="5"/>
      <c r="J59" s="8" t="s">
        <v>41</v>
      </c>
      <c r="K59" s="8"/>
      <c r="L59" s="9"/>
      <c r="M59" s="8" t="s">
        <v>29</v>
      </c>
    </row>
    <row r="60" spans="2:13" x14ac:dyDescent="0.2">
      <c r="B60" s="8">
        <v>57</v>
      </c>
      <c r="C60" s="8">
        <v>56</v>
      </c>
      <c r="D60" s="8"/>
      <c r="E60" s="8"/>
      <c r="F60" s="8" t="s">
        <v>31</v>
      </c>
      <c r="G60" s="5"/>
      <c r="J60" s="8" t="s">
        <v>42</v>
      </c>
      <c r="K60" s="8"/>
      <c r="L60" s="9"/>
      <c r="M60" s="8" t="s">
        <v>35</v>
      </c>
    </row>
    <row r="61" spans="2:13" x14ac:dyDescent="0.2">
      <c r="B61" s="8">
        <v>58</v>
      </c>
      <c r="C61" s="8">
        <v>57</v>
      </c>
      <c r="D61" s="8"/>
      <c r="E61" s="8"/>
      <c r="F61" s="8" t="s">
        <v>31</v>
      </c>
      <c r="G61" s="5"/>
      <c r="J61" s="8" t="s">
        <v>43</v>
      </c>
      <c r="K61" s="8"/>
      <c r="L61" s="9"/>
      <c r="M61" s="8" t="s">
        <v>34</v>
      </c>
    </row>
    <row r="62" spans="2:13" x14ac:dyDescent="0.2">
      <c r="B62" s="8">
        <v>59</v>
      </c>
      <c r="C62" s="8">
        <v>58</v>
      </c>
      <c r="D62" s="8"/>
      <c r="E62" s="8"/>
      <c r="F62" s="8" t="s">
        <v>29</v>
      </c>
      <c r="G62" s="5"/>
      <c r="J62" s="8">
        <v>55</v>
      </c>
      <c r="K62" s="8"/>
      <c r="L62" s="9"/>
      <c r="M62" s="8" t="s">
        <v>29</v>
      </c>
    </row>
    <row r="63" spans="2:13" x14ac:dyDescent="0.2">
      <c r="B63" s="8">
        <v>60</v>
      </c>
      <c r="C63" s="8">
        <v>59</v>
      </c>
      <c r="D63" s="8"/>
      <c r="E63" s="8"/>
      <c r="F63" s="8" t="s">
        <v>34</v>
      </c>
      <c r="G63" s="5"/>
      <c r="J63" s="8">
        <v>56</v>
      </c>
      <c r="K63" s="8"/>
      <c r="L63" s="9"/>
      <c r="M63" s="8" t="s">
        <v>28</v>
      </c>
    </row>
    <row r="64" spans="2:13" x14ac:dyDescent="0.2">
      <c r="B64" s="8">
        <v>61</v>
      </c>
      <c r="C64" s="8">
        <v>60</v>
      </c>
      <c r="D64" s="8"/>
      <c r="E64" s="8"/>
      <c r="F64" s="8" t="s">
        <v>34</v>
      </c>
      <c r="G64" s="5"/>
      <c r="J64" s="8">
        <v>57</v>
      </c>
      <c r="K64" s="8"/>
      <c r="L64" s="9"/>
      <c r="M64" s="8" t="s">
        <v>28</v>
      </c>
    </row>
    <row r="65" spans="2:14" x14ac:dyDescent="0.2">
      <c r="B65" s="8">
        <v>62</v>
      </c>
      <c r="C65" s="5"/>
      <c r="D65" s="5"/>
      <c r="E65" s="5"/>
      <c r="F65" s="5"/>
      <c r="G65" s="5"/>
      <c r="J65" s="8">
        <v>58</v>
      </c>
      <c r="K65" s="8"/>
      <c r="L65" s="9"/>
      <c r="M65" s="8" t="s">
        <v>35</v>
      </c>
    </row>
    <row r="66" spans="2:14" x14ac:dyDescent="0.2">
      <c r="B66" s="8">
        <v>63</v>
      </c>
      <c r="C66" s="5"/>
      <c r="D66" s="5"/>
      <c r="E66" s="5"/>
      <c r="F66" s="5"/>
      <c r="G66" s="5"/>
      <c r="J66" s="8">
        <v>59</v>
      </c>
      <c r="K66" s="8"/>
      <c r="L66" s="9"/>
      <c r="M66" s="8" t="s">
        <v>29</v>
      </c>
    </row>
    <row r="67" spans="2:14" x14ac:dyDescent="0.2">
      <c r="B67" s="8">
        <v>64</v>
      </c>
      <c r="J67" s="8">
        <v>60</v>
      </c>
      <c r="K67" s="9"/>
      <c r="L67" s="9"/>
      <c r="M67" s="8" t="s">
        <v>34</v>
      </c>
    </row>
    <row r="68" spans="2:14" x14ac:dyDescent="0.2">
      <c r="B68" s="8">
        <v>65</v>
      </c>
      <c r="J68" s="8">
        <v>61</v>
      </c>
      <c r="K68" s="9"/>
      <c r="L68" s="9"/>
      <c r="M68" s="8" t="s">
        <v>29</v>
      </c>
    </row>
    <row r="69" spans="2:14" x14ac:dyDescent="0.2">
      <c r="B69" s="8">
        <v>66</v>
      </c>
      <c r="J69" s="8">
        <v>62</v>
      </c>
      <c r="K69" s="9"/>
      <c r="L69" s="9"/>
      <c r="M69" s="8" t="s">
        <v>34</v>
      </c>
    </row>
    <row r="70" spans="2:14" x14ac:dyDescent="0.2">
      <c r="J70" s="5"/>
      <c r="M70" s="5"/>
    </row>
    <row r="71" spans="2:14" x14ac:dyDescent="0.2">
      <c r="E71" s="10" t="s">
        <v>29</v>
      </c>
      <c r="F71">
        <f>COUNTIF(F4:F66, "Disorganised")</f>
        <v>32</v>
      </c>
      <c r="G71" s="7">
        <f>F71/61</f>
        <v>0.52459016393442626</v>
      </c>
      <c r="L71" s="10" t="s">
        <v>29</v>
      </c>
      <c r="M71">
        <f>COUNTIF(M4:M69, "Disorganised")</f>
        <v>17</v>
      </c>
      <c r="N71" s="7">
        <f>M71/66</f>
        <v>0.25757575757575757</v>
      </c>
    </row>
    <row r="72" spans="2:14" x14ac:dyDescent="0.2">
      <c r="E72" s="10" t="s">
        <v>35</v>
      </c>
      <c r="F72">
        <v>17</v>
      </c>
      <c r="G72" s="7">
        <f>F72/61</f>
        <v>0.27868852459016391</v>
      </c>
      <c r="L72" s="10" t="s">
        <v>35</v>
      </c>
      <c r="M72">
        <f>COUNTIF(M4:M69, "Partial")</f>
        <v>15</v>
      </c>
      <c r="N72" s="7">
        <f>M72/66</f>
        <v>0.22727272727272727</v>
      </c>
    </row>
    <row r="73" spans="2:14" x14ac:dyDescent="0.2">
      <c r="E73" s="10" t="s">
        <v>37</v>
      </c>
      <c r="F73">
        <f>COUNTIF(F4:F66, "Early anaphase-like")</f>
        <v>12</v>
      </c>
      <c r="G73" s="7">
        <f>F73/61</f>
        <v>0.19672131147540983</v>
      </c>
      <c r="L73" s="10" t="s">
        <v>37</v>
      </c>
      <c r="M73">
        <f>COUNTIF(M4:M69, "Early anaphase-like")</f>
        <v>15</v>
      </c>
      <c r="N73" s="7">
        <f>M73/66</f>
        <v>0.22727272727272727</v>
      </c>
    </row>
    <row r="74" spans="2:14" x14ac:dyDescent="0.2">
      <c r="E74" s="10" t="s">
        <v>28</v>
      </c>
      <c r="F74">
        <f>COUNTIF(F4:F66, "Anaphase-like")</f>
        <v>0</v>
      </c>
      <c r="G74" s="7">
        <f>F74/61</f>
        <v>0</v>
      </c>
      <c r="L74" s="10" t="s">
        <v>28</v>
      </c>
      <c r="M74">
        <f>COUNTIF(M4:M69, "Anaphase-like")</f>
        <v>19</v>
      </c>
      <c r="N74" s="7">
        <f>M74/66</f>
        <v>0.2878787878787879</v>
      </c>
    </row>
    <row r="75" spans="2:14" x14ac:dyDescent="0.2">
      <c r="E75" s="10" t="s">
        <v>30</v>
      </c>
      <c r="F75">
        <f>SUM(F71:F74)</f>
        <v>61</v>
      </c>
      <c r="L75" s="10" t="s">
        <v>30</v>
      </c>
      <c r="M75">
        <f>SUM(M71:M74)</f>
        <v>66</v>
      </c>
    </row>
    <row r="82" spans="5:7" x14ac:dyDescent="0.2">
      <c r="F82" t="s">
        <v>22</v>
      </c>
      <c r="G82" t="s">
        <v>0</v>
      </c>
    </row>
    <row r="83" spans="5:7" x14ac:dyDescent="0.2">
      <c r="E83" s="10" t="s">
        <v>29</v>
      </c>
      <c r="F83" s="7">
        <v>0.52459016393442626</v>
      </c>
      <c r="G83" s="7">
        <v>0.26984126984126983</v>
      </c>
    </row>
    <row r="84" spans="5:7" x14ac:dyDescent="0.2">
      <c r="E84" s="10" t="s">
        <v>35</v>
      </c>
      <c r="F84" s="7">
        <v>0.27868852459016391</v>
      </c>
      <c r="G84" s="7">
        <v>0.23809523809523808</v>
      </c>
    </row>
    <row r="85" spans="5:7" x14ac:dyDescent="0.2">
      <c r="E85" s="10" t="s">
        <v>37</v>
      </c>
      <c r="F85" s="7">
        <v>0.19672131147540983</v>
      </c>
      <c r="G85" s="7">
        <v>0.23809523809523808</v>
      </c>
    </row>
    <row r="86" spans="5:7" x14ac:dyDescent="0.2">
      <c r="E86" s="10" t="s">
        <v>28</v>
      </c>
      <c r="F86" s="7">
        <v>0</v>
      </c>
      <c r="G86" s="7">
        <v>0.30158730158730157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5739A-F79C-4CCF-88F5-8D50C53F7170}">
  <dimension ref="A1:N86"/>
  <sheetViews>
    <sheetView topLeftCell="A49" zoomScale="70" zoomScaleNormal="70" workbookViewId="0">
      <selection activeCell="G83" sqref="G83:G86"/>
    </sheetView>
  </sheetViews>
  <sheetFormatPr baseColWidth="10" defaultColWidth="8.83203125" defaultRowHeight="15" x14ac:dyDescent="0.2"/>
  <cols>
    <col min="5" max="5" width="17.33203125" bestFit="1" customWidth="1"/>
    <col min="6" max="6" width="19" bestFit="1" customWidth="1"/>
    <col min="10" max="10" width="11.1640625" bestFit="1" customWidth="1"/>
    <col min="12" max="12" width="17.33203125" bestFit="1" customWidth="1"/>
    <col min="13" max="13" width="19" bestFit="1" customWidth="1"/>
  </cols>
  <sheetData>
    <row r="1" spans="1:13" x14ac:dyDescent="0.2">
      <c r="A1" t="s">
        <v>6</v>
      </c>
    </row>
    <row r="2" spans="1:13" x14ac:dyDescent="0.2">
      <c r="B2" s="1"/>
      <c r="D2" s="1" t="s">
        <v>22</v>
      </c>
      <c r="E2" s="1"/>
      <c r="F2" s="1"/>
      <c r="G2" s="1"/>
      <c r="J2" s="1"/>
      <c r="K2" s="1" t="s">
        <v>0</v>
      </c>
    </row>
    <row r="3" spans="1:13" x14ac:dyDescent="0.2">
      <c r="B3" s="2" t="s">
        <v>17</v>
      </c>
      <c r="C3" s="2" t="s">
        <v>16</v>
      </c>
      <c r="D3" s="6" t="s">
        <v>2</v>
      </c>
      <c r="E3" s="6" t="s">
        <v>25</v>
      </c>
      <c r="F3" s="6" t="s">
        <v>27</v>
      </c>
      <c r="G3" s="3"/>
      <c r="J3" s="2" t="s">
        <v>16</v>
      </c>
      <c r="K3" s="6" t="s">
        <v>1</v>
      </c>
      <c r="L3" s="2" t="s">
        <v>26</v>
      </c>
      <c r="M3" s="6" t="s">
        <v>27</v>
      </c>
    </row>
    <row r="4" spans="1:13" x14ac:dyDescent="0.2">
      <c r="B4" s="8">
        <v>1</v>
      </c>
      <c r="C4" s="8" t="s">
        <v>3</v>
      </c>
      <c r="D4" s="8"/>
      <c r="E4" s="8"/>
      <c r="F4" s="8" t="s">
        <v>29</v>
      </c>
      <c r="G4" s="4"/>
      <c r="J4" s="8">
        <v>1</v>
      </c>
      <c r="K4" s="8"/>
      <c r="L4" s="9"/>
      <c r="M4" s="8" t="s">
        <v>29</v>
      </c>
    </row>
    <row r="5" spans="1:13" x14ac:dyDescent="0.2">
      <c r="B5" s="8">
        <v>2</v>
      </c>
      <c r="C5" s="8" t="s">
        <v>4</v>
      </c>
      <c r="D5" s="8"/>
      <c r="E5" s="8"/>
      <c r="F5" s="8" t="s">
        <v>31</v>
      </c>
      <c r="G5" s="4"/>
      <c r="J5" s="8">
        <v>2</v>
      </c>
      <c r="K5" s="8"/>
      <c r="L5" s="9"/>
      <c r="M5" s="8" t="s">
        <v>28</v>
      </c>
    </row>
    <row r="6" spans="1:13" x14ac:dyDescent="0.2">
      <c r="B6" s="8">
        <v>3</v>
      </c>
      <c r="C6" s="8">
        <v>2</v>
      </c>
      <c r="D6" s="8"/>
      <c r="E6" s="8"/>
      <c r="F6" s="8" t="s">
        <v>31</v>
      </c>
      <c r="G6" s="4"/>
      <c r="J6" s="8">
        <v>3</v>
      </c>
      <c r="K6" s="8"/>
      <c r="L6" s="9"/>
      <c r="M6" s="8" t="s">
        <v>35</v>
      </c>
    </row>
    <row r="7" spans="1:13" x14ac:dyDescent="0.2">
      <c r="B7" s="8">
        <v>4</v>
      </c>
      <c r="C7" s="8">
        <v>3</v>
      </c>
      <c r="D7" s="8"/>
      <c r="E7" s="8"/>
      <c r="F7" s="8" t="s">
        <v>29</v>
      </c>
      <c r="G7" s="4"/>
      <c r="J7" s="8">
        <v>4</v>
      </c>
      <c r="K7" s="8"/>
      <c r="L7" s="9"/>
      <c r="M7" s="8" t="s">
        <v>34</v>
      </c>
    </row>
    <row r="8" spans="1:13" x14ac:dyDescent="0.2">
      <c r="B8" s="8">
        <v>5</v>
      </c>
      <c r="C8" s="8">
        <v>4</v>
      </c>
      <c r="D8" s="8"/>
      <c r="E8" s="8"/>
      <c r="F8" s="8" t="s">
        <v>31</v>
      </c>
      <c r="G8" s="4"/>
      <c r="J8" s="8">
        <v>5</v>
      </c>
      <c r="K8" s="8"/>
      <c r="L8" s="9"/>
      <c r="M8" s="8" t="s">
        <v>29</v>
      </c>
    </row>
    <row r="9" spans="1:13" x14ac:dyDescent="0.2">
      <c r="B9" s="8">
        <v>6</v>
      </c>
      <c r="C9" s="8">
        <v>5</v>
      </c>
      <c r="D9" s="8"/>
      <c r="E9" s="8"/>
      <c r="F9" s="8" t="s">
        <v>29</v>
      </c>
      <c r="G9" s="4"/>
      <c r="J9" s="8">
        <v>6</v>
      </c>
      <c r="K9" s="8"/>
      <c r="L9" s="9"/>
      <c r="M9" s="8" t="s">
        <v>28</v>
      </c>
    </row>
    <row r="10" spans="1:13" x14ac:dyDescent="0.2">
      <c r="B10" s="8">
        <v>7</v>
      </c>
      <c r="C10" s="8">
        <v>6</v>
      </c>
      <c r="D10" s="8"/>
      <c r="E10" s="8"/>
      <c r="F10" s="8" t="s">
        <v>29</v>
      </c>
      <c r="G10" s="4"/>
      <c r="J10" s="8">
        <v>7</v>
      </c>
      <c r="K10" s="8"/>
      <c r="L10" s="9"/>
      <c r="M10" s="8" t="s">
        <v>34</v>
      </c>
    </row>
    <row r="11" spans="1:13" x14ac:dyDescent="0.2">
      <c r="B11" s="8">
        <v>8</v>
      </c>
      <c r="C11" s="8">
        <v>7</v>
      </c>
      <c r="D11" s="8"/>
      <c r="E11" s="8"/>
      <c r="F11" s="8" t="s">
        <v>29</v>
      </c>
      <c r="G11" s="4"/>
      <c r="J11" s="8">
        <v>8</v>
      </c>
      <c r="K11" s="8"/>
      <c r="L11" s="9"/>
      <c r="M11" s="8" t="s">
        <v>29</v>
      </c>
    </row>
    <row r="12" spans="1:13" x14ac:dyDescent="0.2">
      <c r="B12" s="8">
        <v>9</v>
      </c>
      <c r="C12" s="8">
        <v>8</v>
      </c>
      <c r="D12" s="8"/>
      <c r="E12" s="8"/>
      <c r="F12" s="8" t="s">
        <v>31</v>
      </c>
      <c r="G12" s="4"/>
      <c r="J12" s="8">
        <v>9</v>
      </c>
      <c r="K12" s="8"/>
      <c r="L12" s="9"/>
      <c r="M12" s="8" t="s">
        <v>29</v>
      </c>
    </row>
    <row r="13" spans="1:13" x14ac:dyDescent="0.2">
      <c r="B13" s="8">
        <v>10</v>
      </c>
      <c r="C13" s="8">
        <v>9</v>
      </c>
      <c r="D13" s="8"/>
      <c r="E13" s="8"/>
      <c r="F13" s="8" t="s">
        <v>31</v>
      </c>
      <c r="G13" s="4"/>
      <c r="J13" s="8">
        <v>10</v>
      </c>
      <c r="K13" s="8"/>
      <c r="L13" s="9"/>
      <c r="M13" s="8" t="s">
        <v>29</v>
      </c>
    </row>
    <row r="14" spans="1:13" x14ac:dyDescent="0.2">
      <c r="B14" s="8">
        <v>11</v>
      </c>
      <c r="C14" s="8">
        <v>10</v>
      </c>
      <c r="D14" s="8"/>
      <c r="E14" s="8"/>
      <c r="F14" s="8" t="s">
        <v>31</v>
      </c>
      <c r="G14" s="4"/>
      <c r="J14" s="8">
        <v>11</v>
      </c>
      <c r="K14" s="8"/>
      <c r="L14" s="9"/>
      <c r="M14" s="8" t="s">
        <v>34</v>
      </c>
    </row>
    <row r="15" spans="1:13" x14ac:dyDescent="0.2">
      <c r="B15" s="8">
        <v>12</v>
      </c>
      <c r="C15" s="8">
        <v>11</v>
      </c>
      <c r="D15" s="8"/>
      <c r="E15" s="8"/>
      <c r="F15" s="8" t="s">
        <v>34</v>
      </c>
      <c r="G15" s="4"/>
      <c r="J15" s="8">
        <v>12</v>
      </c>
      <c r="K15" s="8"/>
      <c r="L15" s="9"/>
      <c r="M15" s="8" t="s">
        <v>29</v>
      </c>
    </row>
    <row r="16" spans="1:13" x14ac:dyDescent="0.2">
      <c r="B16" s="8">
        <v>13</v>
      </c>
      <c r="C16" s="8">
        <v>12</v>
      </c>
      <c r="D16" s="8"/>
      <c r="E16" s="8"/>
      <c r="F16" s="8" t="s">
        <v>31</v>
      </c>
      <c r="G16" s="4"/>
      <c r="J16" s="8">
        <v>13</v>
      </c>
      <c r="K16" s="8"/>
      <c r="L16" s="9"/>
      <c r="M16" s="8" t="s">
        <v>29</v>
      </c>
    </row>
    <row r="17" spans="2:13" x14ac:dyDescent="0.2">
      <c r="B17" s="8">
        <v>14</v>
      </c>
      <c r="C17" s="8">
        <v>13</v>
      </c>
      <c r="D17" s="8"/>
      <c r="E17" s="8"/>
      <c r="F17" s="8" t="s">
        <v>31</v>
      </c>
      <c r="G17" s="4"/>
      <c r="J17" s="8">
        <v>14</v>
      </c>
      <c r="K17" s="8"/>
      <c r="L17" s="9"/>
      <c r="M17" s="8" t="s">
        <v>34</v>
      </c>
    </row>
    <row r="18" spans="2:13" x14ac:dyDescent="0.2">
      <c r="B18" s="8">
        <v>15</v>
      </c>
      <c r="C18" s="8">
        <v>14</v>
      </c>
      <c r="D18" s="8"/>
      <c r="E18" s="8"/>
      <c r="F18" s="8" t="s">
        <v>29</v>
      </c>
      <c r="G18" s="4"/>
      <c r="J18" s="8">
        <v>15</v>
      </c>
      <c r="K18" s="8"/>
      <c r="L18" s="9"/>
      <c r="M18" s="8" t="s">
        <v>29</v>
      </c>
    </row>
    <row r="19" spans="2:13" x14ac:dyDescent="0.2">
      <c r="B19" s="8">
        <v>16</v>
      </c>
      <c r="C19" s="8">
        <v>15</v>
      </c>
      <c r="D19" s="8"/>
      <c r="E19" s="8"/>
      <c r="F19" s="8" t="s">
        <v>29</v>
      </c>
      <c r="G19" s="4"/>
      <c r="J19" s="8" t="s">
        <v>61</v>
      </c>
      <c r="K19" s="8"/>
      <c r="L19" s="9"/>
      <c r="M19" s="8" t="s">
        <v>28</v>
      </c>
    </row>
    <row r="20" spans="2:13" x14ac:dyDescent="0.2">
      <c r="B20" s="8">
        <v>17</v>
      </c>
      <c r="C20" s="8">
        <v>16</v>
      </c>
      <c r="D20" s="8"/>
      <c r="E20" s="8"/>
      <c r="F20" s="8" t="s">
        <v>31</v>
      </c>
      <c r="G20" s="4"/>
      <c r="J20" s="8">
        <v>16</v>
      </c>
      <c r="K20" s="8"/>
      <c r="L20" s="9"/>
      <c r="M20" s="8" t="s">
        <v>28</v>
      </c>
    </row>
    <row r="21" spans="2:13" x14ac:dyDescent="0.2">
      <c r="B21" s="8">
        <v>18</v>
      </c>
      <c r="C21" s="8" t="s">
        <v>50</v>
      </c>
      <c r="D21" s="8"/>
      <c r="E21" s="8"/>
      <c r="F21" s="8" t="s">
        <v>31</v>
      </c>
      <c r="G21" s="4"/>
      <c r="J21" s="8">
        <v>17</v>
      </c>
      <c r="K21" s="8"/>
      <c r="L21" s="9"/>
      <c r="M21" s="8" t="s">
        <v>34</v>
      </c>
    </row>
    <row r="22" spans="2:13" x14ac:dyDescent="0.2">
      <c r="B22" s="8">
        <v>19</v>
      </c>
      <c r="C22" s="8" t="s">
        <v>49</v>
      </c>
      <c r="D22" s="8"/>
      <c r="E22" s="8"/>
      <c r="F22" s="8" t="s">
        <v>29</v>
      </c>
      <c r="G22" s="4"/>
      <c r="J22" s="8" t="s">
        <v>62</v>
      </c>
      <c r="K22" s="8"/>
      <c r="L22" s="9"/>
      <c r="M22" s="8" t="s">
        <v>28</v>
      </c>
    </row>
    <row r="23" spans="2:13" x14ac:dyDescent="0.2">
      <c r="B23" s="8">
        <v>20</v>
      </c>
      <c r="C23" s="8">
        <v>18</v>
      </c>
      <c r="D23" s="8"/>
      <c r="E23" s="8"/>
      <c r="F23" s="8" t="s">
        <v>29</v>
      </c>
      <c r="G23" s="4"/>
      <c r="J23" s="8">
        <v>18</v>
      </c>
      <c r="K23" s="8"/>
      <c r="L23" s="9"/>
      <c r="M23" s="8" t="s">
        <v>34</v>
      </c>
    </row>
    <row r="24" spans="2:13" x14ac:dyDescent="0.2">
      <c r="B24" s="8">
        <v>21</v>
      </c>
      <c r="C24" s="8">
        <v>19</v>
      </c>
      <c r="D24" s="8"/>
      <c r="E24" s="8"/>
      <c r="F24" s="8" t="s">
        <v>29</v>
      </c>
      <c r="G24" s="4"/>
      <c r="J24" s="8">
        <v>19</v>
      </c>
      <c r="K24" s="8"/>
      <c r="L24" s="9"/>
      <c r="M24" s="8" t="s">
        <v>34</v>
      </c>
    </row>
    <row r="25" spans="2:13" x14ac:dyDescent="0.2">
      <c r="B25" s="8">
        <v>22</v>
      </c>
      <c r="C25" s="8">
        <v>20</v>
      </c>
      <c r="D25" s="8"/>
      <c r="E25" s="8"/>
      <c r="F25" s="8" t="s">
        <v>29</v>
      </c>
      <c r="G25" s="4"/>
      <c r="J25" s="8">
        <v>20</v>
      </c>
      <c r="K25" s="8"/>
      <c r="L25" s="9"/>
      <c r="M25" s="8" t="s">
        <v>29</v>
      </c>
    </row>
    <row r="26" spans="2:13" x14ac:dyDescent="0.2">
      <c r="B26" s="8">
        <v>23</v>
      </c>
      <c r="C26" s="8">
        <v>21</v>
      </c>
      <c r="D26" s="8"/>
      <c r="E26" s="8"/>
      <c r="F26" s="8" t="s">
        <v>29</v>
      </c>
      <c r="G26" s="4"/>
      <c r="J26" s="8">
        <v>21</v>
      </c>
      <c r="K26" s="8"/>
      <c r="L26" s="9"/>
      <c r="M26" s="8" t="s">
        <v>29</v>
      </c>
    </row>
    <row r="27" spans="2:13" x14ac:dyDescent="0.2">
      <c r="B27" s="8">
        <v>24</v>
      </c>
      <c r="C27" s="8">
        <v>22</v>
      </c>
      <c r="D27" s="8"/>
      <c r="E27" s="8"/>
      <c r="F27" s="8" t="s">
        <v>29</v>
      </c>
      <c r="G27" s="4"/>
      <c r="J27" s="8">
        <v>22</v>
      </c>
      <c r="K27" s="8"/>
      <c r="L27" s="9"/>
      <c r="M27" s="8" t="s">
        <v>29</v>
      </c>
    </row>
    <row r="28" spans="2:13" x14ac:dyDescent="0.2">
      <c r="B28" s="8">
        <v>25</v>
      </c>
      <c r="C28" s="8">
        <v>23</v>
      </c>
      <c r="D28" s="8"/>
      <c r="E28" s="8"/>
      <c r="F28" s="8" t="s">
        <v>31</v>
      </c>
      <c r="G28" s="4"/>
      <c r="J28" s="8">
        <v>23</v>
      </c>
      <c r="K28" s="8"/>
      <c r="L28" s="9"/>
      <c r="M28" s="8" t="s">
        <v>29</v>
      </c>
    </row>
    <row r="29" spans="2:13" x14ac:dyDescent="0.2">
      <c r="B29" s="8">
        <v>26</v>
      </c>
      <c r="C29" s="8">
        <v>24</v>
      </c>
      <c r="D29" s="8"/>
      <c r="E29" s="8"/>
      <c r="F29" s="8" t="s">
        <v>29</v>
      </c>
      <c r="G29" s="4"/>
      <c r="J29" s="8">
        <v>24</v>
      </c>
      <c r="K29" s="8"/>
      <c r="L29" s="9"/>
      <c r="M29" s="8" t="s">
        <v>29</v>
      </c>
    </row>
    <row r="30" spans="2:13" x14ac:dyDescent="0.2">
      <c r="B30" s="8">
        <v>27</v>
      </c>
      <c r="C30" s="8">
        <v>25</v>
      </c>
      <c r="D30" s="8"/>
      <c r="E30" s="8"/>
      <c r="F30" s="8" t="s">
        <v>29</v>
      </c>
      <c r="G30" s="4"/>
      <c r="J30" s="8">
        <v>25</v>
      </c>
      <c r="K30" s="8"/>
      <c r="L30" s="9"/>
      <c r="M30" s="8" t="s">
        <v>28</v>
      </c>
    </row>
    <row r="31" spans="2:13" x14ac:dyDescent="0.2">
      <c r="B31" s="8">
        <v>28</v>
      </c>
      <c r="C31" s="8">
        <v>26</v>
      </c>
      <c r="D31" s="8"/>
      <c r="E31" s="8"/>
      <c r="F31" s="8" t="s">
        <v>31</v>
      </c>
      <c r="G31" s="4"/>
      <c r="J31" s="8">
        <v>26</v>
      </c>
      <c r="K31" s="8"/>
      <c r="L31" s="9"/>
      <c r="M31" s="8" t="s">
        <v>28</v>
      </c>
    </row>
    <row r="32" spans="2:13" x14ac:dyDescent="0.2">
      <c r="B32" s="8">
        <v>29</v>
      </c>
      <c r="C32" s="8" t="s">
        <v>51</v>
      </c>
      <c r="D32" s="8"/>
      <c r="E32" s="8"/>
      <c r="F32" s="8" t="s">
        <v>31</v>
      </c>
      <c r="G32" s="4"/>
      <c r="J32" s="8">
        <v>27</v>
      </c>
      <c r="K32" s="8"/>
      <c r="L32" s="9"/>
      <c r="M32" s="8" t="s">
        <v>29</v>
      </c>
    </row>
    <row r="33" spans="2:13" x14ac:dyDescent="0.2">
      <c r="B33" s="8">
        <v>30</v>
      </c>
      <c r="C33" s="8">
        <v>27</v>
      </c>
      <c r="D33" s="8"/>
      <c r="E33" s="8"/>
      <c r="F33" s="8" t="s">
        <v>29</v>
      </c>
      <c r="G33" s="4"/>
      <c r="J33" s="8">
        <v>28</v>
      </c>
      <c r="K33" s="8"/>
      <c r="L33" s="9"/>
      <c r="M33" s="8" t="s">
        <v>29</v>
      </c>
    </row>
    <row r="34" spans="2:13" x14ac:dyDescent="0.2">
      <c r="B34" s="8">
        <v>31</v>
      </c>
      <c r="C34" s="8">
        <v>28</v>
      </c>
      <c r="D34" s="8"/>
      <c r="E34" s="8"/>
      <c r="F34" s="8" t="s">
        <v>34</v>
      </c>
      <c r="G34" s="4"/>
      <c r="J34" s="8">
        <v>29</v>
      </c>
      <c r="K34" s="8"/>
      <c r="L34" s="9"/>
      <c r="M34" s="8" t="s">
        <v>29</v>
      </c>
    </row>
    <row r="35" spans="2:13" x14ac:dyDescent="0.2">
      <c r="B35" s="8">
        <v>32</v>
      </c>
      <c r="C35" s="8">
        <v>29</v>
      </c>
      <c r="D35" s="8"/>
      <c r="E35" s="8"/>
      <c r="F35" s="8" t="s">
        <v>29</v>
      </c>
      <c r="G35" s="4"/>
      <c r="J35" s="8">
        <v>30</v>
      </c>
      <c r="K35" s="8"/>
      <c r="L35" s="9"/>
      <c r="M35" s="8" t="s">
        <v>34</v>
      </c>
    </row>
    <row r="36" spans="2:13" x14ac:dyDescent="0.2">
      <c r="B36" s="8">
        <v>33</v>
      </c>
      <c r="C36" s="8">
        <v>30</v>
      </c>
      <c r="D36" s="8"/>
      <c r="E36" s="8"/>
      <c r="F36" s="8" t="s">
        <v>31</v>
      </c>
      <c r="G36" s="4"/>
      <c r="J36" s="8">
        <v>31</v>
      </c>
      <c r="K36" s="8"/>
      <c r="L36" s="9"/>
      <c r="M36" s="8" t="s">
        <v>29</v>
      </c>
    </row>
    <row r="37" spans="2:13" x14ac:dyDescent="0.2">
      <c r="B37" s="8">
        <v>34</v>
      </c>
      <c r="C37" s="8">
        <v>31</v>
      </c>
      <c r="D37" s="8"/>
      <c r="E37" s="8"/>
      <c r="F37" s="8" t="s">
        <v>29</v>
      </c>
      <c r="G37" s="4"/>
      <c r="J37" s="8">
        <v>32</v>
      </c>
      <c r="K37" s="8"/>
      <c r="L37" s="9"/>
      <c r="M37" s="8" t="s">
        <v>35</v>
      </c>
    </row>
    <row r="38" spans="2:13" x14ac:dyDescent="0.2">
      <c r="B38" s="8">
        <v>35</v>
      </c>
      <c r="C38" s="8">
        <v>32</v>
      </c>
      <c r="D38" s="8"/>
      <c r="E38" s="8"/>
      <c r="F38" s="8" t="s">
        <v>29</v>
      </c>
      <c r="G38" s="4"/>
      <c r="J38" s="8">
        <v>33</v>
      </c>
      <c r="K38" s="8"/>
      <c r="L38" s="9"/>
      <c r="M38" s="8" t="s">
        <v>29</v>
      </c>
    </row>
    <row r="39" spans="2:13" x14ac:dyDescent="0.2">
      <c r="B39" s="8">
        <v>36</v>
      </c>
      <c r="C39" s="8">
        <v>33</v>
      </c>
      <c r="D39" s="8"/>
      <c r="E39" s="8"/>
      <c r="F39" s="8" t="s">
        <v>31</v>
      </c>
      <c r="G39" s="4"/>
      <c r="J39" s="8">
        <v>34</v>
      </c>
      <c r="K39" s="8"/>
      <c r="L39" s="9"/>
      <c r="M39" s="8" t="s">
        <v>35</v>
      </c>
    </row>
    <row r="40" spans="2:13" x14ac:dyDescent="0.2">
      <c r="B40" s="8">
        <v>37</v>
      </c>
      <c r="C40" s="8">
        <v>34</v>
      </c>
      <c r="D40" s="8"/>
      <c r="E40" s="8"/>
      <c r="F40" s="8" t="s">
        <v>29</v>
      </c>
      <c r="G40" s="4"/>
      <c r="J40" s="8" t="s">
        <v>63</v>
      </c>
      <c r="K40" s="8"/>
      <c r="L40" s="9"/>
      <c r="M40" s="8" t="s">
        <v>28</v>
      </c>
    </row>
    <row r="41" spans="2:13" x14ac:dyDescent="0.2">
      <c r="B41" s="8">
        <v>38</v>
      </c>
      <c r="C41" s="8">
        <v>35</v>
      </c>
      <c r="D41" s="8"/>
      <c r="E41" s="8"/>
      <c r="F41" s="8" t="s">
        <v>29</v>
      </c>
      <c r="G41" s="4"/>
      <c r="J41" s="8">
        <v>35</v>
      </c>
      <c r="K41" s="8"/>
      <c r="L41" s="9"/>
      <c r="M41" s="8" t="s">
        <v>34</v>
      </c>
    </row>
    <row r="42" spans="2:13" x14ac:dyDescent="0.2">
      <c r="B42" s="8">
        <v>39</v>
      </c>
      <c r="C42" s="8">
        <v>36</v>
      </c>
      <c r="D42" s="8"/>
      <c r="E42" s="8"/>
      <c r="F42" s="8" t="s">
        <v>29</v>
      </c>
      <c r="G42" s="4"/>
      <c r="J42" s="8" t="s">
        <v>64</v>
      </c>
      <c r="K42" s="8"/>
      <c r="L42" s="9"/>
      <c r="M42" s="8" t="s">
        <v>35</v>
      </c>
    </row>
    <row r="43" spans="2:13" x14ac:dyDescent="0.2">
      <c r="B43" s="8">
        <v>40</v>
      </c>
      <c r="C43" s="8">
        <v>37</v>
      </c>
      <c r="D43" s="8"/>
      <c r="E43" s="8"/>
      <c r="F43" s="8" t="s">
        <v>29</v>
      </c>
      <c r="G43" s="4"/>
      <c r="J43" s="8" t="s">
        <v>65</v>
      </c>
      <c r="K43" s="8"/>
      <c r="L43" s="9"/>
      <c r="M43" s="8" t="s">
        <v>29</v>
      </c>
    </row>
    <row r="44" spans="2:13" x14ac:dyDescent="0.2">
      <c r="B44" s="8">
        <v>41</v>
      </c>
      <c r="C44" s="8" t="s">
        <v>52</v>
      </c>
      <c r="D44" s="8"/>
      <c r="E44" s="8"/>
      <c r="F44" s="8" t="s">
        <v>29</v>
      </c>
      <c r="G44" s="4"/>
      <c r="J44" s="8">
        <v>37</v>
      </c>
      <c r="K44" s="8"/>
      <c r="L44" s="9"/>
      <c r="M44" s="8" t="s">
        <v>35</v>
      </c>
    </row>
    <row r="45" spans="2:13" x14ac:dyDescent="0.2">
      <c r="B45" s="8">
        <v>42</v>
      </c>
      <c r="C45" s="8" t="s">
        <v>53</v>
      </c>
      <c r="D45" s="8"/>
      <c r="E45" s="8"/>
      <c r="F45" s="8" t="s">
        <v>29</v>
      </c>
      <c r="G45" s="4"/>
      <c r="J45" s="8">
        <v>38</v>
      </c>
      <c r="K45" s="8"/>
      <c r="L45" s="9"/>
      <c r="M45" s="8" t="s">
        <v>29</v>
      </c>
    </row>
    <row r="46" spans="2:13" x14ac:dyDescent="0.2">
      <c r="B46" s="8">
        <v>43</v>
      </c>
      <c r="C46" s="8">
        <v>39</v>
      </c>
      <c r="D46" s="8"/>
      <c r="E46" s="8"/>
      <c r="F46" s="8" t="s">
        <v>29</v>
      </c>
      <c r="G46" s="4"/>
      <c r="J46" s="8">
        <v>40</v>
      </c>
      <c r="K46" s="8"/>
      <c r="L46" s="9"/>
      <c r="M46" s="8" t="s">
        <v>35</v>
      </c>
    </row>
    <row r="47" spans="2:13" x14ac:dyDescent="0.2">
      <c r="B47" s="8">
        <v>44</v>
      </c>
      <c r="C47" s="8">
        <v>40</v>
      </c>
      <c r="D47" s="8"/>
      <c r="E47" s="8"/>
      <c r="F47" s="8" t="s">
        <v>31</v>
      </c>
      <c r="G47" s="4"/>
      <c r="J47" s="8">
        <v>41</v>
      </c>
      <c r="K47" s="8"/>
      <c r="L47" s="9"/>
      <c r="M47" s="8" t="s">
        <v>35</v>
      </c>
    </row>
    <row r="48" spans="2:13" x14ac:dyDescent="0.2">
      <c r="B48" s="8">
        <v>45</v>
      </c>
      <c r="C48" s="8">
        <v>41</v>
      </c>
      <c r="D48" s="8"/>
      <c r="E48" s="8"/>
      <c r="F48" s="8" t="s">
        <v>31</v>
      </c>
      <c r="G48" s="4"/>
      <c r="J48" s="8">
        <v>42</v>
      </c>
      <c r="K48" s="8"/>
      <c r="L48" s="9"/>
      <c r="M48" s="8" t="s">
        <v>28</v>
      </c>
    </row>
    <row r="49" spans="2:13" x14ac:dyDescent="0.2">
      <c r="B49" s="8">
        <v>46</v>
      </c>
      <c r="C49" s="8" t="s">
        <v>55</v>
      </c>
      <c r="D49" s="8"/>
      <c r="E49" s="8"/>
      <c r="F49" s="8" t="s">
        <v>31</v>
      </c>
      <c r="G49" s="4"/>
      <c r="J49" s="8">
        <v>43</v>
      </c>
      <c r="K49" s="8"/>
      <c r="L49" s="9"/>
      <c r="M49" s="8" t="s">
        <v>29</v>
      </c>
    </row>
    <row r="50" spans="2:13" x14ac:dyDescent="0.2">
      <c r="B50" s="8">
        <v>47</v>
      </c>
      <c r="C50" s="8" t="s">
        <v>54</v>
      </c>
      <c r="D50" s="8"/>
      <c r="E50" s="8"/>
      <c r="F50" s="8" t="s">
        <v>29</v>
      </c>
      <c r="G50" s="4"/>
      <c r="J50" s="8">
        <v>44</v>
      </c>
      <c r="K50" s="8"/>
      <c r="L50" s="9"/>
      <c r="M50" s="8" t="s">
        <v>29</v>
      </c>
    </row>
    <row r="51" spans="2:13" x14ac:dyDescent="0.2">
      <c r="B51" s="8">
        <v>48</v>
      </c>
      <c r="C51" s="8" t="s">
        <v>56</v>
      </c>
      <c r="D51" s="8"/>
      <c r="E51" s="8"/>
      <c r="F51" s="8" t="s">
        <v>29</v>
      </c>
      <c r="G51" s="4"/>
      <c r="J51" s="8" t="s">
        <v>66</v>
      </c>
      <c r="K51" s="8"/>
      <c r="L51" s="9"/>
      <c r="M51" s="8" t="s">
        <v>34</v>
      </c>
    </row>
    <row r="52" spans="2:13" x14ac:dyDescent="0.2">
      <c r="B52" s="8">
        <v>49</v>
      </c>
      <c r="C52" s="8">
        <v>43</v>
      </c>
      <c r="D52" s="8"/>
      <c r="E52" s="8"/>
      <c r="F52" s="8" t="s">
        <v>29</v>
      </c>
      <c r="G52" s="4"/>
      <c r="J52" s="8">
        <v>45</v>
      </c>
      <c r="K52" s="8"/>
      <c r="L52" s="9"/>
      <c r="M52" s="8" t="s">
        <v>28</v>
      </c>
    </row>
    <row r="53" spans="2:13" x14ac:dyDescent="0.2">
      <c r="B53" s="8">
        <v>50</v>
      </c>
      <c r="C53" s="8">
        <v>44</v>
      </c>
      <c r="D53" s="8"/>
      <c r="E53" s="8"/>
      <c r="F53" s="8" t="s">
        <v>29</v>
      </c>
      <c r="G53" s="5"/>
      <c r="J53" s="8">
        <v>46</v>
      </c>
      <c r="K53" s="8"/>
      <c r="L53" s="9"/>
      <c r="M53" s="8" t="s">
        <v>29</v>
      </c>
    </row>
    <row r="54" spans="2:13" x14ac:dyDescent="0.2">
      <c r="B54" s="8">
        <v>51</v>
      </c>
      <c r="C54" s="8">
        <v>45</v>
      </c>
      <c r="D54" s="8"/>
      <c r="E54" s="8"/>
      <c r="F54" s="8" t="s">
        <v>29</v>
      </c>
      <c r="G54" s="5"/>
      <c r="J54" s="8">
        <v>47</v>
      </c>
      <c r="K54" s="8"/>
      <c r="L54" s="9"/>
      <c r="M54" s="8" t="s">
        <v>34</v>
      </c>
    </row>
    <row r="55" spans="2:13" x14ac:dyDescent="0.2">
      <c r="B55" s="8">
        <v>52</v>
      </c>
      <c r="C55" s="8">
        <v>46</v>
      </c>
      <c r="D55" s="8"/>
      <c r="E55" s="8"/>
      <c r="F55" s="8" t="s">
        <v>29</v>
      </c>
      <c r="G55" s="5"/>
      <c r="J55" s="8">
        <v>48</v>
      </c>
      <c r="K55" s="8"/>
      <c r="L55" s="9"/>
      <c r="M55" s="8" t="s">
        <v>34</v>
      </c>
    </row>
    <row r="56" spans="2:13" x14ac:dyDescent="0.2">
      <c r="B56" s="8">
        <v>53</v>
      </c>
      <c r="C56" s="8" t="s">
        <v>57</v>
      </c>
      <c r="D56" s="8"/>
      <c r="E56" s="8"/>
      <c r="F56" s="8" t="s">
        <v>29</v>
      </c>
      <c r="G56" s="5"/>
      <c r="J56" s="8">
        <v>49</v>
      </c>
      <c r="K56" s="8"/>
      <c r="L56" s="9"/>
      <c r="M56" s="8" t="s">
        <v>29</v>
      </c>
    </row>
    <row r="57" spans="2:13" x14ac:dyDescent="0.2">
      <c r="B57" s="8">
        <v>54</v>
      </c>
      <c r="C57" s="8">
        <v>47</v>
      </c>
      <c r="D57" s="8"/>
      <c r="E57" s="8"/>
      <c r="F57" s="8" t="s">
        <v>34</v>
      </c>
      <c r="G57" s="5"/>
      <c r="J57" s="8">
        <v>50</v>
      </c>
      <c r="K57" s="8"/>
      <c r="L57" s="9"/>
      <c r="M57" s="8" t="s">
        <v>34</v>
      </c>
    </row>
    <row r="58" spans="2:13" x14ac:dyDescent="0.2">
      <c r="B58" s="8">
        <v>55</v>
      </c>
      <c r="C58" s="8">
        <v>48</v>
      </c>
      <c r="D58" s="8"/>
      <c r="E58" s="8"/>
      <c r="F58" s="8" t="s">
        <v>29</v>
      </c>
      <c r="G58" s="5"/>
      <c r="J58" s="11" t="s">
        <v>58</v>
      </c>
      <c r="K58" s="8"/>
      <c r="L58" s="9"/>
      <c r="M58" s="8" t="s">
        <v>28</v>
      </c>
    </row>
    <row r="59" spans="2:13" x14ac:dyDescent="0.2">
      <c r="B59" s="8">
        <v>56</v>
      </c>
      <c r="C59" s="8">
        <v>49</v>
      </c>
      <c r="D59" s="8"/>
      <c r="E59" s="8"/>
      <c r="F59" s="8" t="s">
        <v>31</v>
      </c>
      <c r="G59" s="5"/>
      <c r="J59" s="8">
        <v>51</v>
      </c>
      <c r="K59" s="8"/>
      <c r="L59" s="9"/>
      <c r="M59" s="8" t="s">
        <v>29</v>
      </c>
    </row>
    <row r="60" spans="2:13" x14ac:dyDescent="0.2">
      <c r="B60" s="8">
        <v>57</v>
      </c>
      <c r="C60" s="8" t="s">
        <v>59</v>
      </c>
      <c r="D60" s="8"/>
      <c r="E60" s="8"/>
      <c r="F60" s="8" t="s">
        <v>29</v>
      </c>
      <c r="G60" s="5"/>
      <c r="J60" s="8">
        <v>52</v>
      </c>
      <c r="K60" s="8"/>
      <c r="L60" s="9"/>
      <c r="M60" s="8" t="s">
        <v>35</v>
      </c>
    </row>
    <row r="61" spans="2:13" x14ac:dyDescent="0.2">
      <c r="B61" s="8">
        <v>58</v>
      </c>
      <c r="C61" s="8" t="s">
        <v>58</v>
      </c>
      <c r="D61" s="8"/>
      <c r="E61" s="8"/>
      <c r="F61" s="8" t="s">
        <v>29</v>
      </c>
      <c r="G61" s="5"/>
      <c r="J61" s="8">
        <v>53</v>
      </c>
      <c r="K61" s="8"/>
      <c r="L61" s="9"/>
      <c r="M61" s="8" t="s">
        <v>29</v>
      </c>
    </row>
    <row r="62" spans="2:13" x14ac:dyDescent="0.2">
      <c r="B62" s="8">
        <v>59</v>
      </c>
      <c r="C62" s="8">
        <v>51</v>
      </c>
      <c r="D62" s="8"/>
      <c r="E62" s="8"/>
      <c r="F62" s="8" t="s">
        <v>29</v>
      </c>
      <c r="G62" s="5"/>
      <c r="J62" s="8">
        <v>54</v>
      </c>
      <c r="K62" s="8"/>
      <c r="L62" s="9"/>
      <c r="M62" s="8" t="s">
        <v>34</v>
      </c>
    </row>
    <row r="63" spans="2:13" x14ac:dyDescent="0.2">
      <c r="B63" s="8">
        <v>60</v>
      </c>
      <c r="C63" s="8">
        <v>52</v>
      </c>
      <c r="D63" s="8"/>
      <c r="E63" s="8"/>
      <c r="F63" s="8" t="s">
        <v>34</v>
      </c>
      <c r="G63" s="5"/>
      <c r="J63" s="8">
        <v>55</v>
      </c>
      <c r="K63" s="8"/>
      <c r="L63" s="9"/>
      <c r="M63" s="8" t="s">
        <v>29</v>
      </c>
    </row>
    <row r="64" spans="2:13" x14ac:dyDescent="0.2">
      <c r="B64" s="8">
        <v>61</v>
      </c>
      <c r="C64" s="8">
        <v>53</v>
      </c>
      <c r="D64" s="8"/>
      <c r="E64" s="8"/>
      <c r="F64" s="8" t="s">
        <v>31</v>
      </c>
      <c r="G64" s="5"/>
      <c r="J64" s="8">
        <v>58</v>
      </c>
      <c r="K64" s="8"/>
      <c r="L64" s="9"/>
      <c r="M64" s="8" t="s">
        <v>29</v>
      </c>
    </row>
    <row r="65" spans="2:14" x14ac:dyDescent="0.2">
      <c r="B65" s="8">
        <v>62</v>
      </c>
      <c r="C65" s="8">
        <v>54</v>
      </c>
      <c r="D65" s="8"/>
      <c r="E65" s="8"/>
      <c r="F65" s="8" t="s">
        <v>29</v>
      </c>
      <c r="G65" s="5"/>
      <c r="J65" s="8">
        <v>59</v>
      </c>
      <c r="K65" s="8"/>
      <c r="L65" s="9"/>
      <c r="M65" s="8" t="s">
        <v>35</v>
      </c>
    </row>
    <row r="66" spans="2:14" x14ac:dyDescent="0.2">
      <c r="B66" s="8">
        <v>63</v>
      </c>
      <c r="C66" s="8" t="s">
        <v>60</v>
      </c>
      <c r="D66" s="8"/>
      <c r="E66" s="8"/>
      <c r="F66" s="8" t="s">
        <v>29</v>
      </c>
      <c r="G66" s="5"/>
      <c r="J66" s="8" t="s">
        <v>67</v>
      </c>
      <c r="K66" s="8"/>
      <c r="L66" s="9"/>
      <c r="M66" s="8" t="s">
        <v>29</v>
      </c>
    </row>
    <row r="67" spans="2:14" x14ac:dyDescent="0.2">
      <c r="B67" s="8">
        <v>64</v>
      </c>
      <c r="C67" s="8">
        <v>56</v>
      </c>
      <c r="D67" s="9"/>
      <c r="E67" s="9"/>
      <c r="F67" s="8" t="s">
        <v>31</v>
      </c>
      <c r="J67" s="8" t="s">
        <v>68</v>
      </c>
      <c r="K67" s="9"/>
      <c r="L67" s="9"/>
      <c r="M67" s="8" t="s">
        <v>28</v>
      </c>
    </row>
    <row r="68" spans="2:14" x14ac:dyDescent="0.2">
      <c r="B68" s="8">
        <v>65</v>
      </c>
      <c r="J68" s="8" t="s">
        <v>69</v>
      </c>
      <c r="K68" s="9"/>
      <c r="L68" s="9"/>
      <c r="M68" s="8" t="s">
        <v>29</v>
      </c>
    </row>
    <row r="69" spans="2:14" x14ac:dyDescent="0.2">
      <c r="B69" s="8">
        <v>66</v>
      </c>
      <c r="J69" s="8" t="s">
        <v>70</v>
      </c>
      <c r="K69" s="9"/>
      <c r="L69" s="9"/>
      <c r="M69" s="8" t="s">
        <v>28</v>
      </c>
    </row>
    <row r="70" spans="2:14" x14ac:dyDescent="0.2">
      <c r="J70" s="8"/>
      <c r="M70" s="5"/>
    </row>
    <row r="71" spans="2:14" x14ac:dyDescent="0.2">
      <c r="E71" s="10" t="s">
        <v>29</v>
      </c>
      <c r="F71">
        <f>COUNTIF(F4:F67, "Disorganised")</f>
        <v>39</v>
      </c>
      <c r="G71" s="7">
        <f>F71/64</f>
        <v>0.609375</v>
      </c>
      <c r="J71" s="8"/>
      <c r="L71" s="10" t="s">
        <v>29</v>
      </c>
      <c r="M71">
        <f>COUNTIF(M4:M69, "Disorganised")</f>
        <v>30</v>
      </c>
      <c r="N71" s="7">
        <f>M71/66</f>
        <v>0.45454545454545453</v>
      </c>
    </row>
    <row r="72" spans="2:14" x14ac:dyDescent="0.2">
      <c r="E72" s="10" t="s">
        <v>35</v>
      </c>
      <c r="F72">
        <v>21</v>
      </c>
      <c r="G72" s="7">
        <f>F72/64</f>
        <v>0.328125</v>
      </c>
      <c r="L72" s="10" t="s">
        <v>35</v>
      </c>
      <c r="M72">
        <f>COUNTIF(M4:M69, "Partial")</f>
        <v>9</v>
      </c>
      <c r="N72" s="7">
        <f>M72/66</f>
        <v>0.13636363636363635</v>
      </c>
    </row>
    <row r="73" spans="2:14" x14ac:dyDescent="0.2">
      <c r="E73" s="10" t="s">
        <v>37</v>
      </c>
      <c r="F73">
        <f>COUNTIF(F4:F67, "Early anaphase-like")</f>
        <v>4</v>
      </c>
      <c r="G73" s="7">
        <f>F73/64</f>
        <v>6.25E-2</v>
      </c>
      <c r="L73" s="10" t="s">
        <v>37</v>
      </c>
      <c r="M73">
        <f>COUNTIF(M4:M69, "Early anaphase-like")</f>
        <v>14</v>
      </c>
      <c r="N73" s="7">
        <f>M73/66</f>
        <v>0.21212121212121213</v>
      </c>
    </row>
    <row r="74" spans="2:14" x14ac:dyDescent="0.2">
      <c r="E74" s="10" t="s">
        <v>28</v>
      </c>
      <c r="F74">
        <f>COUNTIF(F4:F67, "Anaphase-like")</f>
        <v>0</v>
      </c>
      <c r="G74" s="7">
        <f>F74/64</f>
        <v>0</v>
      </c>
      <c r="L74" s="10" t="s">
        <v>28</v>
      </c>
      <c r="M74">
        <f>COUNTIF(M4:M69, "Anaphase-like")</f>
        <v>13</v>
      </c>
      <c r="N74" s="7">
        <f>M74/66</f>
        <v>0.19696969696969696</v>
      </c>
    </row>
    <row r="75" spans="2:14" x14ac:dyDescent="0.2">
      <c r="E75" s="10" t="s">
        <v>30</v>
      </c>
      <c r="F75">
        <f>SUM(F71:F74)</f>
        <v>64</v>
      </c>
      <c r="G75">
        <f>SUM(G71:G74)</f>
        <v>1</v>
      </c>
      <c r="L75" s="10" t="s">
        <v>30</v>
      </c>
      <c r="M75">
        <f>SUM(M71:M74)</f>
        <v>66</v>
      </c>
      <c r="N75" s="7">
        <f>SUM(N71:N74)</f>
        <v>1</v>
      </c>
    </row>
    <row r="82" spans="5:7" x14ac:dyDescent="0.2">
      <c r="F82" t="s">
        <v>22</v>
      </c>
      <c r="G82" t="s">
        <v>0</v>
      </c>
    </row>
    <row r="83" spans="5:7" x14ac:dyDescent="0.2">
      <c r="E83" s="10" t="s">
        <v>29</v>
      </c>
      <c r="F83" s="7">
        <v>0.609375</v>
      </c>
      <c r="G83" s="7">
        <v>0.45454545454545453</v>
      </c>
    </row>
    <row r="84" spans="5:7" x14ac:dyDescent="0.2">
      <c r="E84" s="10" t="s">
        <v>35</v>
      </c>
      <c r="F84" s="7">
        <v>0.328125</v>
      </c>
      <c r="G84" s="7">
        <v>0.13636363636363635</v>
      </c>
    </row>
    <row r="85" spans="5:7" x14ac:dyDescent="0.2">
      <c r="E85" s="10" t="s">
        <v>37</v>
      </c>
      <c r="F85" s="7">
        <v>6.25E-2</v>
      </c>
      <c r="G85" s="7">
        <v>0.21212121212121213</v>
      </c>
    </row>
    <row r="86" spans="5:7" x14ac:dyDescent="0.2">
      <c r="E86" s="10" t="s">
        <v>28</v>
      </c>
      <c r="F86" s="7">
        <v>0</v>
      </c>
      <c r="G86" s="7">
        <v>0.19696969696969696</v>
      </c>
    </row>
  </sheetData>
  <conditionalFormatting sqref="F4:F6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59FBD-CFA8-404F-9596-4AFDE07CE0B0}">
  <dimension ref="A1:F14"/>
  <sheetViews>
    <sheetView workbookViewId="0">
      <selection activeCell="N9" sqref="N9"/>
    </sheetView>
  </sheetViews>
  <sheetFormatPr baseColWidth="10" defaultColWidth="8.83203125" defaultRowHeight="15" x14ac:dyDescent="0.2"/>
  <cols>
    <col min="1" max="1" width="17.33203125" bestFit="1" customWidth="1"/>
    <col min="2" max="2" width="9.33203125" customWidth="1"/>
  </cols>
  <sheetData>
    <row r="1" spans="1:6" ht="16" thickBot="1" x14ac:dyDescent="0.25">
      <c r="A1" t="s">
        <v>22</v>
      </c>
    </row>
    <row r="2" spans="1:6" ht="16" thickBot="1" x14ac:dyDescent="0.25">
      <c r="B2" t="s">
        <v>44</v>
      </c>
      <c r="C2" t="s">
        <v>45</v>
      </c>
      <c r="D2" t="s">
        <v>46</v>
      </c>
      <c r="E2" s="16" t="s">
        <v>47</v>
      </c>
      <c r="F2" s="17" t="s">
        <v>48</v>
      </c>
    </row>
    <row r="3" spans="1:6" x14ac:dyDescent="0.2">
      <c r="A3" t="s">
        <v>29</v>
      </c>
      <c r="B3" s="7">
        <v>0.60317460317460314</v>
      </c>
      <c r="C3" s="7">
        <v>0.52459016393442626</v>
      </c>
      <c r="D3" s="7">
        <v>0.609375</v>
      </c>
      <c r="E3" s="12">
        <f>AVERAGE(B3:D3)</f>
        <v>0.5790465890363431</v>
      </c>
      <c r="F3" s="13">
        <f>STDEV(B3:D3)</f>
        <v>4.726243652583529E-2</v>
      </c>
    </row>
    <row r="4" spans="1:6" x14ac:dyDescent="0.2">
      <c r="A4" t="s">
        <v>35</v>
      </c>
      <c r="B4" s="7">
        <v>0.20634920634920634</v>
      </c>
      <c r="C4" s="7">
        <v>0.27868852459016391</v>
      </c>
      <c r="D4" s="7">
        <v>0.328125</v>
      </c>
      <c r="E4" s="12">
        <f t="shared" ref="E4:E5" si="0">AVERAGE(B4:D4)</f>
        <v>0.27105424364645675</v>
      </c>
      <c r="F4" s="13">
        <f t="shared" ref="F4:F6" si="1">STDEV(B4:D4)</f>
        <v>6.1245797112665215E-2</v>
      </c>
    </row>
    <row r="5" spans="1:6" x14ac:dyDescent="0.2">
      <c r="A5" t="s">
        <v>37</v>
      </c>
      <c r="B5" s="7">
        <v>6.3492063492063489E-2</v>
      </c>
      <c r="C5" s="7">
        <v>0.19672131147540983</v>
      </c>
      <c r="D5" s="7">
        <v>6.25E-2</v>
      </c>
      <c r="E5" s="12">
        <f t="shared" si="0"/>
        <v>0.10757112498915777</v>
      </c>
      <c r="F5" s="13">
        <f t="shared" si="1"/>
        <v>7.7207919674041267E-2</v>
      </c>
    </row>
    <row r="6" spans="1:6" ht="16" thickBot="1" x14ac:dyDescent="0.25">
      <c r="A6" t="s">
        <v>28</v>
      </c>
      <c r="B6" s="7">
        <v>1.5873015873015872E-2</v>
      </c>
      <c r="C6" s="7">
        <v>0</v>
      </c>
      <c r="D6" s="7">
        <v>0</v>
      </c>
      <c r="E6" s="14">
        <f>AVERAGE(B6:D6)</f>
        <v>5.2910052910052907E-3</v>
      </c>
      <c r="F6" s="15">
        <f t="shared" si="1"/>
        <v>9.1642899871369164E-3</v>
      </c>
    </row>
    <row r="9" spans="1:6" ht="16" thickBot="1" x14ac:dyDescent="0.25">
      <c r="A9" t="s">
        <v>0</v>
      </c>
    </row>
    <row r="10" spans="1:6" ht="16" thickBot="1" x14ac:dyDescent="0.25">
      <c r="B10" t="s">
        <v>44</v>
      </c>
      <c r="C10" t="s">
        <v>45</v>
      </c>
      <c r="D10" t="s">
        <v>46</v>
      </c>
      <c r="E10" s="16" t="s">
        <v>47</v>
      </c>
      <c r="F10" s="17" t="s">
        <v>48</v>
      </c>
    </row>
    <row r="11" spans="1:6" x14ac:dyDescent="0.2">
      <c r="A11" t="s">
        <v>29</v>
      </c>
      <c r="B11" s="7">
        <v>0.31746031746031744</v>
      </c>
      <c r="C11" s="7">
        <v>0.26984126984126983</v>
      </c>
      <c r="D11" s="7">
        <v>0.45454545454545453</v>
      </c>
      <c r="E11" s="12">
        <f>AVERAGE(B11:D11)</f>
        <v>0.34728234728234725</v>
      </c>
      <c r="F11" s="13">
        <f>STDEV(B11:D11)</f>
        <v>9.5895380800322699E-2</v>
      </c>
    </row>
    <row r="12" spans="1:6" x14ac:dyDescent="0.2">
      <c r="A12" t="s">
        <v>35</v>
      </c>
      <c r="B12" s="7">
        <v>0.1111111111111111</v>
      </c>
      <c r="C12" s="7">
        <v>0.23809523809523808</v>
      </c>
      <c r="D12" s="7">
        <v>0.13636363636363635</v>
      </c>
      <c r="E12" s="12">
        <f t="shared" ref="E12:E13" si="2">AVERAGE(B12:D12)</f>
        <v>0.16185666185666184</v>
      </c>
      <c r="F12" s="13">
        <f t="shared" ref="F12:F14" si="3">STDEV(B12:D12)</f>
        <v>6.7221000350123142E-2</v>
      </c>
    </row>
    <row r="13" spans="1:6" x14ac:dyDescent="0.2">
      <c r="A13" t="s">
        <v>37</v>
      </c>
      <c r="B13" s="7">
        <v>0.17460317460317459</v>
      </c>
      <c r="C13" s="7">
        <v>0.23809523809523808</v>
      </c>
      <c r="D13" s="7">
        <v>0.21212121212121213</v>
      </c>
      <c r="E13" s="12">
        <f t="shared" si="2"/>
        <v>0.20827320827320828</v>
      </c>
      <c r="F13" s="13">
        <f t="shared" si="3"/>
        <v>3.1920461804785291E-2</v>
      </c>
    </row>
    <row r="14" spans="1:6" ht="16" thickBot="1" x14ac:dyDescent="0.25">
      <c r="A14" t="s">
        <v>28</v>
      </c>
      <c r="B14" s="7">
        <v>0.3968253968253968</v>
      </c>
      <c r="C14" s="7">
        <v>0.30158730158730157</v>
      </c>
      <c r="D14" s="7">
        <v>0.19696969696969696</v>
      </c>
      <c r="E14" s="14">
        <f>AVERAGE(B14:D14)</f>
        <v>0.29846079846079848</v>
      </c>
      <c r="F14" s="15">
        <f t="shared" si="3"/>
        <v>9.9964525995739517E-2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F91D6EABC42A542AD9AAC349448FEFA" ma:contentTypeVersion="17" ma:contentTypeDescription="Create a new document." ma:contentTypeScope="" ma:versionID="26973e27bcf58a832c5945a074ccc5c3">
  <xsd:schema xmlns:xsd="http://www.w3.org/2001/XMLSchema" xmlns:xs="http://www.w3.org/2001/XMLSchema" xmlns:p="http://schemas.microsoft.com/office/2006/metadata/properties" xmlns:ns3="b357a98b-a00f-4f3e-854f-841894eb4829" xmlns:ns4="09936a30-9753-4fc7-a2dc-3b50733a1dbd" targetNamespace="http://schemas.microsoft.com/office/2006/metadata/properties" ma:root="true" ma:fieldsID="9d68379423c4fed06e8f97069fed3003" ns3:_="" ns4:_="">
    <xsd:import namespace="b357a98b-a00f-4f3e-854f-841894eb4829"/>
    <xsd:import namespace="09936a30-9753-4fc7-a2dc-3b50733a1db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_activity" minOccurs="0"/>
                <xsd:element ref="ns3:MediaServiceDateTaken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SystemTag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57a98b-a00f-4f3e-854f-841894eb48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936a30-9753-4fc7-a2dc-3b50733a1d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357a98b-a00f-4f3e-854f-841894eb482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6FA8EA-BBA1-4E83-B595-A03E745414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57a98b-a00f-4f3e-854f-841894eb4829"/>
    <ds:schemaRef ds:uri="09936a30-9753-4fc7-a2dc-3b50733a1d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F18524-36D0-41A3-8098-B2D5B1707C7A}">
  <ds:schemaRefs>
    <ds:schemaRef ds:uri="http://purl.org/dc/dcmitype/"/>
    <ds:schemaRef ds:uri="http://purl.org/dc/terms/"/>
    <ds:schemaRef ds:uri="b357a98b-a00f-4f3e-854f-841894eb4829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09936a30-9753-4fc7-a2dc-3b50733a1dbd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6A1A73C-0BEA-478B-A62D-E9F63AE5357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RPE1v-siSGO1 23-02-2024</vt:lpstr>
      <vt:lpstr>siSGO1 01-03-2024</vt:lpstr>
      <vt:lpstr>siSGO1 23-03-2024</vt:lpstr>
      <vt:lpstr>Summary</vt:lpstr>
    </vt:vector>
  </TitlesOfParts>
  <Company>University of Sussex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Kok-Lung Chan</dc:creator>
  <cp:lastModifiedBy>María Fernández Casañas</cp:lastModifiedBy>
  <dcterms:created xsi:type="dcterms:W3CDTF">2024-02-28T12:48:14Z</dcterms:created>
  <dcterms:modified xsi:type="dcterms:W3CDTF">2024-04-30T10:23:09Z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0x0101004F91D6EABC42A542AD9AAC349448FEFA</vt:lpwstr>
  </property>
</Properties>
</file>